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Variabel" sheetId="1" r:id="rId1"/>
    <sheet name="Indikator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J5" i="2" l="1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" i="2"/>
  <c r="BI4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I25" i="2"/>
  <c r="BI26" i="2"/>
  <c r="BI27" i="2"/>
  <c r="BI28" i="2"/>
  <c r="BI29" i="2"/>
  <c r="BI30" i="2"/>
  <c r="BI31" i="2"/>
  <c r="BI32" i="2"/>
  <c r="BI33" i="2"/>
  <c r="BI34" i="2"/>
  <c r="BI35" i="2"/>
  <c r="BI36" i="2"/>
  <c r="BI37" i="2"/>
  <c r="BI38" i="2"/>
  <c r="BI39" i="2"/>
  <c r="BI40" i="2"/>
  <c r="BI41" i="2"/>
  <c r="BI42" i="2"/>
  <c r="BI43" i="2"/>
  <c r="BI4" i="2"/>
  <c r="BH45" i="2"/>
  <c r="BH44" i="2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" i="2"/>
  <c r="AZ44" i="2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P4" i="2"/>
  <c r="AZ4" i="2"/>
  <c r="AY44" i="2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Y25" i="2"/>
  <c r="AY26" i="2"/>
  <c r="AY27" i="2"/>
  <c r="AY28" i="2"/>
  <c r="AY29" i="2"/>
  <c r="AY30" i="2"/>
  <c r="AY31" i="2"/>
  <c r="AY32" i="2"/>
  <c r="AY33" i="2"/>
  <c r="AY34" i="2"/>
  <c r="AY35" i="2"/>
  <c r="AY36" i="2"/>
  <c r="AY37" i="2"/>
  <c r="AY38" i="2"/>
  <c r="AY39" i="2"/>
  <c r="AY40" i="2"/>
  <c r="AY41" i="2"/>
  <c r="AY42" i="2"/>
  <c r="AY43" i="2"/>
  <c r="AY4" i="2"/>
  <c r="AX45" i="2"/>
  <c r="AX44" i="2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" i="2"/>
  <c r="AP44" i="2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E4" i="2"/>
  <c r="BK45" i="2"/>
  <c r="AO44" i="2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" i="2"/>
  <c r="AN45" i="2"/>
  <c r="AN44" i="2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W4" i="2"/>
  <c r="AD44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" i="2"/>
  <c r="AC45" i="2"/>
  <c r="AC44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O4" i="2"/>
  <c r="U45" i="2"/>
  <c r="V4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" i="2"/>
  <c r="U4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" i="2"/>
  <c r="AU3" i="1"/>
  <c r="M45" i="2"/>
  <c r="M44" i="2"/>
  <c r="N5" i="2"/>
  <c r="O5" i="2" s="1"/>
  <c r="N6" i="2"/>
  <c r="O6" i="2" s="1"/>
  <c r="N7" i="2"/>
  <c r="O7" i="2" s="1"/>
  <c r="N8" i="2"/>
  <c r="O8" i="2" s="1"/>
  <c r="N9" i="2"/>
  <c r="O9" i="2" s="1"/>
  <c r="N10" i="2"/>
  <c r="O10" i="2" s="1"/>
  <c r="N11" i="2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  <c r="BK44" i="2"/>
  <c r="BL43" i="2"/>
  <c r="BM43" i="2" s="1"/>
  <c r="BL42" i="2"/>
  <c r="BM42" i="2" s="1"/>
  <c r="BL41" i="2"/>
  <c r="BM41" i="2" s="1"/>
  <c r="BL40" i="2"/>
  <c r="BM40" i="2" s="1"/>
  <c r="BL39" i="2"/>
  <c r="BM39" i="2" s="1"/>
  <c r="BL38" i="2"/>
  <c r="BM38" i="2" s="1"/>
  <c r="BL37" i="2"/>
  <c r="BM37" i="2" s="1"/>
  <c r="BL36" i="2"/>
  <c r="BM36" i="2" s="1"/>
  <c r="BL35" i="2"/>
  <c r="BM35" i="2" s="1"/>
  <c r="BL34" i="2"/>
  <c r="BM34" i="2" s="1"/>
  <c r="BL33" i="2"/>
  <c r="BM33" i="2" s="1"/>
  <c r="BL32" i="2"/>
  <c r="BM32" i="2" s="1"/>
  <c r="BL31" i="2"/>
  <c r="BM31" i="2" s="1"/>
  <c r="BL30" i="2"/>
  <c r="BM30" i="2" s="1"/>
  <c r="BL29" i="2"/>
  <c r="BM29" i="2" s="1"/>
  <c r="BL28" i="2"/>
  <c r="BM28" i="2" s="1"/>
  <c r="BL27" i="2"/>
  <c r="BM27" i="2" s="1"/>
  <c r="BL26" i="2"/>
  <c r="BM26" i="2" s="1"/>
  <c r="BL25" i="2"/>
  <c r="BM25" i="2" s="1"/>
  <c r="BL24" i="2"/>
  <c r="BM24" i="2" s="1"/>
  <c r="BL23" i="2"/>
  <c r="BM23" i="2" s="1"/>
  <c r="BL22" i="2"/>
  <c r="BM22" i="2" s="1"/>
  <c r="BL21" i="2"/>
  <c r="BM21" i="2" s="1"/>
  <c r="BL20" i="2"/>
  <c r="BM20" i="2" s="1"/>
  <c r="BL19" i="2"/>
  <c r="BM19" i="2" s="1"/>
  <c r="BL18" i="2"/>
  <c r="BM18" i="2" s="1"/>
  <c r="BL17" i="2"/>
  <c r="BM17" i="2" s="1"/>
  <c r="BL16" i="2"/>
  <c r="BM16" i="2" s="1"/>
  <c r="BL15" i="2"/>
  <c r="BM15" i="2" s="1"/>
  <c r="BL14" i="2"/>
  <c r="BM14" i="2" s="1"/>
  <c r="BL13" i="2"/>
  <c r="BM13" i="2" s="1"/>
  <c r="BL12" i="2"/>
  <c r="BM12" i="2" s="1"/>
  <c r="BL11" i="2"/>
  <c r="BM11" i="2" s="1"/>
  <c r="BL10" i="2"/>
  <c r="BM10" i="2" s="1"/>
  <c r="BL9" i="2"/>
  <c r="BM9" i="2" s="1"/>
  <c r="BL8" i="2"/>
  <c r="BM8" i="2" s="1"/>
  <c r="BL7" i="2"/>
  <c r="BM7" i="2" s="1"/>
  <c r="BL6" i="2"/>
  <c r="BM6" i="2" s="1"/>
  <c r="BL5" i="2"/>
  <c r="BM5" i="2" s="1"/>
  <c r="BL4" i="2"/>
  <c r="BL44" i="2" s="1"/>
  <c r="BM44" i="2" s="1"/>
  <c r="N44" i="2" l="1"/>
  <c r="O44" i="2" s="1"/>
  <c r="BM4" i="2"/>
  <c r="AS43" i="1"/>
  <c r="AY10" i="1"/>
  <c r="AZ10" i="1" s="1"/>
  <c r="AY9" i="1"/>
  <c r="AZ9" i="1" s="1"/>
  <c r="AY8" i="1"/>
  <c r="AZ8" i="1" s="1"/>
  <c r="AY7" i="1"/>
  <c r="AZ7" i="1" s="1"/>
  <c r="AY6" i="1"/>
  <c r="AZ6" i="1" s="1"/>
  <c r="AW4" i="1"/>
  <c r="AU43" i="1"/>
  <c r="AU4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T43" i="1"/>
  <c r="AZ11" i="1" l="1"/>
  <c r="AY11" i="1"/>
  <c r="AT4" i="1"/>
  <c r="AT5" i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3" i="1"/>
</calcChain>
</file>

<file path=xl/sharedStrings.xml><?xml version="1.0" encoding="utf-8"?>
<sst xmlns="http://schemas.openxmlformats.org/spreadsheetml/2006/main" count="237" uniqueCount="119">
  <si>
    <t>Nama</t>
  </si>
  <si>
    <t>No</t>
  </si>
  <si>
    <t>Jenis Kelamin</t>
  </si>
  <si>
    <t>Pendidikan</t>
  </si>
  <si>
    <t>Umur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</si>
  <si>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</si>
  <si>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</si>
  <si>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</si>
  <si>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</si>
  <si>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</si>
  <si>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</si>
  <si>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</si>
  <si>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</si>
  <si>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</si>
  <si>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</si>
  <si>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</si>
  <si>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</si>
  <si>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</si>
  <si>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</si>
  <si>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</si>
  <si>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</si>
  <si>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</si>
  <si>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</si>
  <si>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</si>
  <si>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</si>
  <si>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</si>
  <si>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</si>
  <si>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</si>
  <si>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</si>
  <si>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</si>
  <si>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</si>
  <si>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</si>
  <si>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</si>
  <si>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</si>
  <si>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</si>
  <si>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</si>
  <si>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</si>
  <si>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</si>
  <si>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</si>
  <si>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</si>
  <si>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</si>
  <si>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</si>
  <si>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</si>
  <si>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</si>
  <si>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Kemandirian Belajar Pada Remaja</t>
  </si>
  <si>
    <t>Adrian Rahmad Ilham</t>
  </si>
  <si>
    <t>Adha Firmansyah</t>
  </si>
  <si>
    <t>Raditya Badrika</t>
  </si>
  <si>
    <t>Thifa Nofianti</t>
  </si>
  <si>
    <t>Zulfa Hendri</t>
  </si>
  <si>
    <t>Muhammad Calvin</t>
  </si>
  <si>
    <t>Ali Akbar Arrasyid</t>
  </si>
  <si>
    <t>Jimmy Julianto</t>
  </si>
  <si>
    <t>Shifa Handayani</t>
  </si>
  <si>
    <t>Tiara Murtiani</t>
  </si>
  <si>
    <t>Muhammad Fajri</t>
  </si>
  <si>
    <t>M. Arifin Akbar</t>
  </si>
  <si>
    <t>Fuadi</t>
  </si>
  <si>
    <t>Firdaus</t>
  </si>
  <si>
    <t>Muhammad Fauzan</t>
  </si>
  <si>
    <t>Dafid Kurniawan</t>
  </si>
  <si>
    <t>Vera Gemi Nasti</t>
  </si>
  <si>
    <t>Muhammad Fadli</t>
  </si>
  <si>
    <t>Lukman Nur Hakim</t>
  </si>
  <si>
    <t>Al Isra</t>
  </si>
  <si>
    <t xml:space="preserve">Muthia Ernas </t>
  </si>
  <si>
    <t>Hamidah</t>
  </si>
  <si>
    <t>Cut Mutmainah</t>
  </si>
  <si>
    <t>Zahratul Aini</t>
  </si>
  <si>
    <t>Suci Aulia Aziz</t>
  </si>
  <si>
    <t>M. Fajar Rizki</t>
  </si>
  <si>
    <t>Deby Trisha Sri Wardhani</t>
  </si>
  <si>
    <t>Hasna Soraya</t>
  </si>
  <si>
    <t>Dicky Damara</t>
  </si>
  <si>
    <t>Zikra Afdilla</t>
  </si>
  <si>
    <t>Sherly Arya Yurita</t>
  </si>
  <si>
    <t>Aqila Ajir</t>
  </si>
  <si>
    <t>Hilyatul Aulia</t>
  </si>
  <si>
    <t>Metrizal</t>
  </si>
  <si>
    <t>Rasti Rahmadani</t>
  </si>
  <si>
    <t>Wildan Nurrahman</t>
  </si>
  <si>
    <t>Ahmad Adip</t>
  </si>
  <si>
    <t>Fanziki Adrian</t>
  </si>
  <si>
    <t>Ibnul Rahmat</t>
  </si>
  <si>
    <t>Erfan Nessisko</t>
  </si>
  <si>
    <t>%</t>
  </si>
  <si>
    <t>Kategori</t>
  </si>
  <si>
    <t>skor ideal * jumlah item</t>
  </si>
  <si>
    <r>
      <t xml:space="preserve"> Rata-rata (</t>
    </r>
    <r>
      <rPr>
        <b/>
        <sz val="11"/>
        <color theme="1"/>
        <rFont val="Calibri"/>
        <family val="2"/>
      </rPr>
      <t>∑</t>
    </r>
    <r>
      <rPr>
        <b/>
        <sz val="9.9"/>
        <color theme="1"/>
        <rFont val="Calibri"/>
        <family val="2"/>
      </rPr>
      <t>)</t>
    </r>
  </si>
  <si>
    <t>86-100 %</t>
  </si>
  <si>
    <t>Sangat Tinggi</t>
  </si>
  <si>
    <t>76-85 %</t>
  </si>
  <si>
    <t>Tinggi</t>
  </si>
  <si>
    <t>60-75 %</t>
  </si>
  <si>
    <t>Sedang</t>
  </si>
  <si>
    <t>55-59 %</t>
  </si>
  <si>
    <t>Rendah</t>
  </si>
  <si>
    <t>≤ 54 %</t>
  </si>
  <si>
    <t>Sangat Rendah</t>
  </si>
  <si>
    <t xml:space="preserve"> Tingkat Capai Responden </t>
  </si>
  <si>
    <t>Frekuensi</t>
  </si>
  <si>
    <t>Total</t>
  </si>
  <si>
    <t>Ketidaktergantungan Pada Orang Lain</t>
  </si>
  <si>
    <t>Memiliki Kepercayaan Diri</t>
  </si>
  <si>
    <t>Berperilaku Disiplin</t>
  </si>
  <si>
    <t>Memiliki Rasa Tanggung Jawab</t>
  </si>
  <si>
    <t>Berinisiatif Sendiri</t>
  </si>
  <si>
    <t>Memiliki Kontrol Diri</t>
  </si>
  <si>
    <t>I</t>
  </si>
  <si>
    <t>Rerata</t>
  </si>
  <si>
    <t>Std</t>
  </si>
  <si>
    <t>II</t>
  </si>
  <si>
    <t>STD</t>
  </si>
  <si>
    <t>III</t>
  </si>
  <si>
    <t>IV</t>
  </si>
  <si>
    <t xml:space="preserve">Sangat Tinggi </t>
  </si>
  <si>
    <t>V</t>
  </si>
  <si>
    <t>VI</t>
  </si>
  <si>
    <r>
      <t xml:space="preserve"> Rata-rata (</t>
    </r>
    <r>
      <rPr>
        <b/>
        <sz val="11"/>
        <rFont val="Calibri"/>
        <family val="2"/>
      </rPr>
      <t>∑</t>
    </r>
    <r>
      <rPr>
        <b/>
        <sz val="9.9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</si>
</sst>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.9"/>
      <color theme="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9.9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0" fillId="0" borderId="0" xfId="0" applyBorder="1"/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9" fontId="0" fillId="5" borderId="1" xfId="1" applyFont="1" applyFill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0" fillId="5" borderId="1" xfId="0" applyFill="1" applyBorder="1"/>
    <xf numFmtId="0" fontId="0" fillId="5" borderId="5" xfId="0" applyFill="1" applyBorder="1"/>
    <xf numFmtId="0" fontId="0" fillId="0" borderId="1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5" xfId="0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0" xfId="0" applyFont="1" applyFill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7983432305851"/>
          <c:y val="6.4711976792374643E-2"/>
          <c:w val="0.87759492563429575"/>
          <c:h val="0.8547052956410132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Variabel!$BB$6:$BB$10</c:f>
              <c:strCache>
                <c:ptCount val="5"/>
                <c:pt idx="0">
                  <c:v>Sangat Tinggi</c:v>
                </c:pt>
                <c:pt idx="1">
                  <c:v>Tinggi</c:v>
                </c:pt>
                <c:pt idx="2">
                  <c:v>Sedang</c:v>
                </c:pt>
                <c:pt idx="3">
                  <c:v>Rendah</c:v>
                </c:pt>
                <c:pt idx="4">
                  <c:v>Sangat Rendah</c:v>
                </c:pt>
              </c:strCache>
            </c:strRef>
          </c:cat>
          <c:val>
            <c:numRef>
              <c:f>Variabel!$BC$6:$BC$10</c:f>
              <c:numCache>
                <c:formatCode>0%</c:formatCode>
                <c:ptCount val="5"/>
                <c:pt idx="0">
                  <c:v>0.08</c:v>
                </c:pt>
                <c:pt idx="1">
                  <c:v>0.45</c:v>
                </c:pt>
                <c:pt idx="2">
                  <c:v>0.38</c:v>
                </c:pt>
                <c:pt idx="3">
                  <c:v>0.08</c:v>
                </c:pt>
                <c:pt idx="4">
                  <c:v>0.03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52736"/>
        <c:axId val="34075008"/>
      </c:barChart>
      <c:catAx>
        <c:axId val="34052736"/>
        <c:scaling>
          <c:orientation val="minMax"/>
        </c:scaling>
        <c:delete val="0"/>
        <c:axPos val="b"/>
        <c:majorTickMark val="out"/>
        <c:minorTickMark val="none"/>
        <c:tickLblPos val="nextTo"/>
        <c:crossAx val="34075008"/>
        <c:crosses val="autoZero"/>
        <c:auto val="1"/>
        <c:lblAlgn val="ctr"/>
        <c:lblOffset val="100"/>
        <c:noMultiLvlLbl val="0"/>
      </c:catAx>
      <c:valAx>
        <c:axId val="340750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4052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21167</xdr:colOff>
      <xdr:row>13</xdr:row>
      <xdr:rowOff>31749</xdr:rowOff>
    </xdr:from>
    <xdr:to>
      <xdr:col>51</xdr:col>
      <xdr:colOff>148167</xdr:colOff>
      <xdr:row>25</xdr:row>
      <xdr:rowOff>158749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6"/>
  <sheetViews>
    <sheetView tabSelected="1" topLeftCell="AG1" zoomScale="90" zoomScaleNormal="90" workbookViewId="0">
      <selection activeCell="AX5" sqref="AX5"/>
    </sheetView>
  </sheetViews>
  <sheetFormatPr defaultRowHeight="15" x14ac:dyDescent="0.25"/>
  <cols>
    <col min="2" max="2" width="23.28515625" customWidth="1"/>
    <col min="3" max="3" width="12.85546875" customWidth="1"/>
    <col min="4" max="4" width="10.5703125" customWidth="1"/>
    <col min="6" max="6" width="5" customWidth="1"/>
    <col min="7" max="7" width="4" customWidth="1"/>
    <col min="8" max="9" width="5" customWidth="1"/>
    <col min="10" max="11" width="4" customWidth="1"/>
    <col min="12" max="15" width="5" customWidth="1"/>
    <col min="16" max="19" width="4.140625" customWidth="1"/>
    <col min="20" max="20" width="5" customWidth="1"/>
    <col min="21" max="21" width="4.140625" customWidth="1"/>
    <col min="22" max="22" width="5" customWidth="1"/>
    <col min="23" max="25" width="4.140625" customWidth="1"/>
    <col min="26" max="26" width="5" customWidth="1"/>
    <col min="27" max="27" width="4.140625" customWidth="1"/>
    <col min="28" max="28" width="5" customWidth="1"/>
    <col min="29" max="29" width="4.140625" customWidth="1"/>
    <col min="30" max="31" width="5" customWidth="1"/>
    <col min="32" max="32" width="4.140625" customWidth="1"/>
    <col min="33" max="34" width="5" customWidth="1"/>
    <col min="35" max="36" width="4.140625" customWidth="1"/>
    <col min="37" max="37" width="5" customWidth="1"/>
    <col min="38" max="38" width="4.140625" customWidth="1"/>
    <col min="39" max="40" width="5" customWidth="1"/>
    <col min="41" max="43" width="4.140625" customWidth="1"/>
    <col min="44" max="44" width="5" customWidth="1"/>
    <col min="45" max="45" width="12.42578125" customWidth="1"/>
    <col min="46" max="46" width="15.85546875" bestFit="1" customWidth="1"/>
    <col min="47" max="47" width="14.140625" bestFit="1" customWidth="1"/>
    <col min="48" max="48" width="12" bestFit="1" customWidth="1"/>
    <col min="49" max="49" width="24.42578125" customWidth="1"/>
    <col min="50" max="50" width="16" bestFit="1" customWidth="1"/>
    <col min="51" max="51" width="9.7109375" bestFit="1" customWidth="1"/>
    <col min="54" max="54" width="14.140625" bestFit="1" customWidth="1"/>
    <col min="55" max="55" width="4.7109375" customWidth="1"/>
  </cols>
  <sheetData>
    <row r="1" spans="1:55" x14ac:dyDescent="0.25">
      <c r="A1" s="39" t="s">
        <v>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1"/>
      <c r="AS1" s="37" t="s">
        <v>88</v>
      </c>
      <c r="AT1" s="37" t="s">
        <v>85</v>
      </c>
      <c r="AU1" s="37" t="s">
        <v>86</v>
      </c>
    </row>
    <row r="2" spans="1:55" x14ac:dyDescent="0.25">
      <c r="A2" s="3" t="s">
        <v>1</v>
      </c>
      <c r="B2" s="3" t="s">
        <v>0</v>
      </c>
      <c r="C2" s="3" t="s">
        <v>2</v>
      </c>
      <c r="D2" s="3" t="s">
        <v>3</v>
      </c>
      <c r="E2" s="3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5" t="s">
        <v>12</v>
      </c>
      <c r="N2" s="5" t="s">
        <v>13</v>
      </c>
      <c r="O2" s="5" t="s">
        <v>14</v>
      </c>
      <c r="P2" s="6" t="s">
        <v>15</v>
      </c>
      <c r="Q2" s="6" t="s">
        <v>16</v>
      </c>
      <c r="R2" s="5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5" t="s">
        <v>30</v>
      </c>
      <c r="AF2" s="5" t="s">
        <v>31</v>
      </c>
      <c r="AG2" s="5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5" t="s">
        <v>37</v>
      </c>
      <c r="AM2" s="5" t="s">
        <v>38</v>
      </c>
      <c r="AN2" s="5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37"/>
      <c r="AT2" s="37"/>
      <c r="AU2" s="37"/>
    </row>
    <row r="3" spans="1:55" x14ac:dyDescent="0.25">
      <c r="A3" s="3">
        <v>1</v>
      </c>
      <c r="B3" s="3" t="s">
        <v>45</v>
      </c>
      <c r="C3" s="3">
        <v>1</v>
      </c>
      <c r="D3" s="3">
        <v>2</v>
      </c>
      <c r="E3" s="3">
        <v>18</v>
      </c>
      <c r="F3" s="4">
        <v>5</v>
      </c>
      <c r="G3" s="4">
        <v>4</v>
      </c>
      <c r="H3" s="4">
        <v>4</v>
      </c>
      <c r="I3" s="7">
        <v>4</v>
      </c>
      <c r="J3" s="7">
        <v>5</v>
      </c>
      <c r="K3" s="7">
        <v>5</v>
      </c>
      <c r="L3" s="7">
        <v>5</v>
      </c>
      <c r="M3" s="4">
        <v>2</v>
      </c>
      <c r="N3" s="4">
        <v>4</v>
      </c>
      <c r="O3" s="4">
        <v>2</v>
      </c>
      <c r="P3" s="7">
        <v>5</v>
      </c>
      <c r="Q3" s="7">
        <v>5</v>
      </c>
      <c r="R3" s="4">
        <v>2</v>
      </c>
      <c r="S3" s="7">
        <v>4</v>
      </c>
      <c r="T3" s="7">
        <v>3</v>
      </c>
      <c r="U3" s="7">
        <v>1</v>
      </c>
      <c r="V3" s="7">
        <v>3</v>
      </c>
      <c r="W3" s="4">
        <v>2</v>
      </c>
      <c r="X3" s="4">
        <v>2</v>
      </c>
      <c r="Y3" s="4">
        <v>3</v>
      </c>
      <c r="Z3" s="4">
        <v>4</v>
      </c>
      <c r="AA3" s="7">
        <v>1</v>
      </c>
      <c r="AB3" s="7">
        <v>5</v>
      </c>
      <c r="AC3" s="7">
        <v>3</v>
      </c>
      <c r="AD3" s="7">
        <v>1</v>
      </c>
      <c r="AE3" s="4">
        <v>4</v>
      </c>
      <c r="AF3" s="4">
        <v>1</v>
      </c>
      <c r="AG3" s="4">
        <v>1</v>
      </c>
      <c r="AH3" s="7">
        <v>1</v>
      </c>
      <c r="AI3" s="7">
        <v>5</v>
      </c>
      <c r="AJ3" s="7">
        <v>1</v>
      </c>
      <c r="AK3" s="7">
        <v>4</v>
      </c>
      <c r="AL3" s="4">
        <v>2</v>
      </c>
      <c r="AM3" s="4">
        <v>1</v>
      </c>
      <c r="AN3" s="4">
        <v>4</v>
      </c>
      <c r="AO3" s="7">
        <v>4</v>
      </c>
      <c r="AP3" s="7">
        <v>4</v>
      </c>
      <c r="AQ3" s="7">
        <v>2</v>
      </c>
      <c r="AR3" s="7">
        <v>5</v>
      </c>
      <c r="AS3" s="3">
        <v>123</v>
      </c>
      <c r="AT3" s="13">
        <f>AS3*100/195</f>
        <v>63.07692307692308</v>
      </c>
      <c r="AU3" s="3" t="str">
        <f>IF(AT3&lt;54,"Sangat Rendah",IF(AT3&lt;59,"Rendah",IF(AT3&lt;75,"Sedang",IF(AT3&lt;85,"Tinggi",IF(AT3&lt;100,"Sangat Tinggi")))))</f>
        <v>Sedang</v>
      </c>
    </row>
    <row r="4" spans="1:55" x14ac:dyDescent="0.25">
      <c r="A4" s="3">
        <v>2</v>
      </c>
      <c r="B4" s="3" t="s">
        <v>46</v>
      </c>
      <c r="C4" s="3">
        <v>1</v>
      </c>
      <c r="D4" s="3">
        <v>1</v>
      </c>
      <c r="E4" s="3">
        <v>14</v>
      </c>
      <c r="F4" s="4">
        <v>4</v>
      </c>
      <c r="G4" s="4">
        <v>4</v>
      </c>
      <c r="H4" s="4">
        <v>4</v>
      </c>
      <c r="I4" s="7">
        <v>5</v>
      </c>
      <c r="J4" s="7">
        <v>5</v>
      </c>
      <c r="K4" s="7">
        <v>5</v>
      </c>
      <c r="L4" s="7">
        <v>5</v>
      </c>
      <c r="M4" s="4">
        <v>4</v>
      </c>
      <c r="N4" s="4">
        <v>4</v>
      </c>
      <c r="O4" s="4">
        <v>4</v>
      </c>
      <c r="P4" s="7">
        <v>3</v>
      </c>
      <c r="Q4" s="7">
        <v>5</v>
      </c>
      <c r="R4" s="4">
        <v>4</v>
      </c>
      <c r="S4" s="7">
        <v>2</v>
      </c>
      <c r="T4" s="7">
        <v>5</v>
      </c>
      <c r="U4" s="7">
        <v>5</v>
      </c>
      <c r="V4" s="7">
        <v>5</v>
      </c>
      <c r="W4" s="4">
        <v>4</v>
      </c>
      <c r="X4" s="4">
        <v>4</v>
      </c>
      <c r="Y4" s="4">
        <v>4</v>
      </c>
      <c r="Z4" s="4">
        <v>4</v>
      </c>
      <c r="AA4" s="7">
        <v>5</v>
      </c>
      <c r="AB4" s="7">
        <v>5</v>
      </c>
      <c r="AC4" s="7">
        <v>2</v>
      </c>
      <c r="AD4" s="7">
        <v>5</v>
      </c>
      <c r="AE4" s="4">
        <v>4</v>
      </c>
      <c r="AF4" s="4">
        <v>4</v>
      </c>
      <c r="AG4" s="4">
        <v>4</v>
      </c>
      <c r="AH4" s="7">
        <v>2</v>
      </c>
      <c r="AI4" s="7">
        <v>5</v>
      </c>
      <c r="AJ4" s="7">
        <v>2</v>
      </c>
      <c r="AK4" s="7">
        <v>5</v>
      </c>
      <c r="AL4" s="4">
        <v>2</v>
      </c>
      <c r="AM4" s="4">
        <v>4</v>
      </c>
      <c r="AN4" s="4">
        <v>4</v>
      </c>
      <c r="AO4" s="7">
        <v>5</v>
      </c>
      <c r="AP4" s="7">
        <v>5</v>
      </c>
      <c r="AQ4" s="7">
        <v>5</v>
      </c>
      <c r="AR4" s="7">
        <v>5</v>
      </c>
      <c r="AS4" s="3">
        <v>162</v>
      </c>
      <c r="AT4" s="3">
        <f t="shared" ref="AT4:AT42" si="0">AS4*100/195</f>
        <v>83.07692307692308</v>
      </c>
      <c r="AU4" s="3" t="str">
        <f t="shared" ref="AU4:AU43" si="1">IF(AT4&lt;54,"Sangat Rendah",IF(AT4&lt;59,"Rendah",IF(AT4&lt;75,"Sedang",IF(AT4&lt;85,"Tinggi",IF(AT4&lt;100,"Sangat Tinggi")))))</f>
        <v>Tinggi</v>
      </c>
      <c r="AW4">
        <f>5*39</f>
        <v>195</v>
      </c>
      <c r="AX4" t="s">
        <v>87</v>
      </c>
    </row>
    <row r="5" spans="1:55" x14ac:dyDescent="0.25">
      <c r="A5" s="3">
        <v>3</v>
      </c>
      <c r="B5" s="3" t="s">
        <v>47</v>
      </c>
      <c r="C5" s="3">
        <v>1</v>
      </c>
      <c r="D5" s="3">
        <v>1</v>
      </c>
      <c r="E5" s="3">
        <v>16</v>
      </c>
      <c r="F5" s="4">
        <v>3</v>
      </c>
      <c r="G5" s="4">
        <v>2</v>
      </c>
      <c r="H5" s="4">
        <v>4</v>
      </c>
      <c r="I5" s="7">
        <v>5</v>
      </c>
      <c r="J5" s="7">
        <v>5</v>
      </c>
      <c r="K5" s="7">
        <v>5</v>
      </c>
      <c r="L5" s="7">
        <v>5</v>
      </c>
      <c r="M5" s="4">
        <v>4</v>
      </c>
      <c r="N5" s="4">
        <v>4</v>
      </c>
      <c r="O5" s="4">
        <v>3</v>
      </c>
      <c r="P5" s="7">
        <v>3</v>
      </c>
      <c r="Q5" s="7">
        <v>5</v>
      </c>
      <c r="R5" s="4">
        <v>3</v>
      </c>
      <c r="S5" s="7">
        <v>3</v>
      </c>
      <c r="T5" s="7">
        <v>3</v>
      </c>
      <c r="U5" s="7">
        <v>4</v>
      </c>
      <c r="V5" s="7">
        <v>3</v>
      </c>
      <c r="W5" s="4">
        <v>4</v>
      </c>
      <c r="X5" s="4">
        <v>3</v>
      </c>
      <c r="Y5" s="4">
        <v>4</v>
      </c>
      <c r="Z5" s="4">
        <v>4</v>
      </c>
      <c r="AA5" s="7">
        <v>3</v>
      </c>
      <c r="AB5" s="7">
        <v>4</v>
      </c>
      <c r="AC5" s="7">
        <v>4</v>
      </c>
      <c r="AD5" s="7">
        <v>4</v>
      </c>
      <c r="AE5" s="4">
        <v>3</v>
      </c>
      <c r="AF5" s="4">
        <v>2</v>
      </c>
      <c r="AG5" s="4">
        <v>3</v>
      </c>
      <c r="AH5" s="7">
        <v>4</v>
      </c>
      <c r="AI5" s="7">
        <v>4</v>
      </c>
      <c r="AJ5" s="7">
        <v>4</v>
      </c>
      <c r="AK5" s="7">
        <v>5</v>
      </c>
      <c r="AL5" s="4">
        <v>3</v>
      </c>
      <c r="AM5" s="4">
        <v>3</v>
      </c>
      <c r="AN5" s="4">
        <v>3</v>
      </c>
      <c r="AO5" s="7">
        <v>4</v>
      </c>
      <c r="AP5" s="7">
        <v>4</v>
      </c>
      <c r="AQ5" s="7">
        <v>3</v>
      </c>
      <c r="AR5" s="7">
        <v>4</v>
      </c>
      <c r="AS5" s="3">
        <v>143</v>
      </c>
      <c r="AT5" s="3">
        <f t="shared" si="0"/>
        <v>73.333333333333329</v>
      </c>
      <c r="AU5" s="3" t="str">
        <f t="shared" si="1"/>
        <v>Sedang</v>
      </c>
      <c r="AW5" s="3" t="s">
        <v>99</v>
      </c>
      <c r="AX5" s="3" t="s">
        <v>86</v>
      </c>
      <c r="AY5" s="3" t="s">
        <v>100</v>
      </c>
      <c r="AZ5" s="3" t="s">
        <v>85</v>
      </c>
      <c r="BB5" s="3" t="s">
        <v>86</v>
      </c>
      <c r="BC5" s="3" t="s">
        <v>85</v>
      </c>
    </row>
    <row r="6" spans="1:55" x14ac:dyDescent="0.25">
      <c r="A6" s="3">
        <v>4</v>
      </c>
      <c r="B6" s="12" t="s">
        <v>48</v>
      </c>
      <c r="C6" s="12">
        <v>2</v>
      </c>
      <c r="D6" s="3">
        <v>1</v>
      </c>
      <c r="E6" s="3">
        <v>14</v>
      </c>
      <c r="F6" s="4">
        <v>3</v>
      </c>
      <c r="G6" s="4">
        <v>5</v>
      </c>
      <c r="H6" s="4">
        <v>3</v>
      </c>
      <c r="I6" s="7">
        <v>3</v>
      </c>
      <c r="J6" s="7">
        <v>3</v>
      </c>
      <c r="K6" s="7">
        <v>5</v>
      </c>
      <c r="L6" s="7">
        <v>4</v>
      </c>
      <c r="M6" s="4">
        <v>5</v>
      </c>
      <c r="N6" s="4">
        <v>5</v>
      </c>
      <c r="O6" s="4">
        <v>5</v>
      </c>
      <c r="P6" s="7">
        <v>3</v>
      </c>
      <c r="Q6" s="7">
        <v>3</v>
      </c>
      <c r="R6" s="4">
        <v>5</v>
      </c>
      <c r="S6" s="7">
        <v>3</v>
      </c>
      <c r="T6" s="7">
        <v>4</v>
      </c>
      <c r="U6" s="7">
        <v>4</v>
      </c>
      <c r="V6" s="7">
        <v>4</v>
      </c>
      <c r="W6" s="4">
        <v>5</v>
      </c>
      <c r="X6" s="4">
        <v>5</v>
      </c>
      <c r="Y6" s="4">
        <v>4</v>
      </c>
      <c r="Z6" s="4">
        <v>5</v>
      </c>
      <c r="AA6" s="7">
        <v>3</v>
      </c>
      <c r="AB6" s="7">
        <v>4</v>
      </c>
      <c r="AC6" s="7">
        <v>1</v>
      </c>
      <c r="AD6" s="7">
        <v>4</v>
      </c>
      <c r="AE6" s="4">
        <v>4</v>
      </c>
      <c r="AF6" s="4">
        <v>3</v>
      </c>
      <c r="AG6" s="4">
        <v>5</v>
      </c>
      <c r="AH6" s="7">
        <v>3</v>
      </c>
      <c r="AI6" s="7">
        <v>4</v>
      </c>
      <c r="AJ6" s="7">
        <v>2</v>
      </c>
      <c r="AK6" s="7">
        <v>5</v>
      </c>
      <c r="AL6" s="4">
        <v>3</v>
      </c>
      <c r="AM6" s="4">
        <v>2</v>
      </c>
      <c r="AN6" s="4">
        <v>5</v>
      </c>
      <c r="AO6" s="7">
        <v>5</v>
      </c>
      <c r="AP6" s="7">
        <v>4</v>
      </c>
      <c r="AQ6" s="7">
        <v>5</v>
      </c>
      <c r="AR6" s="7">
        <v>4</v>
      </c>
      <c r="AS6" s="3">
        <v>152</v>
      </c>
      <c r="AT6" s="3">
        <f t="shared" si="0"/>
        <v>77.948717948717942</v>
      </c>
      <c r="AU6" s="3" t="str">
        <f t="shared" si="1"/>
        <v>Tinggi</v>
      </c>
      <c r="AW6" s="3" t="s">
        <v>89</v>
      </c>
      <c r="AX6" s="3" t="s">
        <v>90</v>
      </c>
      <c r="AY6" s="3">
        <f>COUNTIF(AU3:AU42,"Sangat Tinggi")</f>
        <v>3</v>
      </c>
      <c r="AZ6" s="15">
        <f>AY6*100/40/100</f>
        <v>7.4999999999999997E-2</v>
      </c>
      <c r="BB6" s="3" t="s">
        <v>90</v>
      </c>
      <c r="BC6" s="18">
        <v>0.08</v>
      </c>
    </row>
    <row r="7" spans="1:55" x14ac:dyDescent="0.25">
      <c r="A7" s="3">
        <v>5</v>
      </c>
      <c r="B7" s="3" t="s">
        <v>49</v>
      </c>
      <c r="C7" s="3">
        <v>1</v>
      </c>
      <c r="D7" s="3">
        <v>1</v>
      </c>
      <c r="E7" s="3">
        <v>15</v>
      </c>
      <c r="F7" s="4">
        <v>3</v>
      </c>
      <c r="G7" s="4">
        <v>3</v>
      </c>
      <c r="H7" s="4">
        <v>3</v>
      </c>
      <c r="I7" s="7">
        <v>3</v>
      </c>
      <c r="J7" s="7">
        <v>4</v>
      </c>
      <c r="K7" s="7">
        <v>4</v>
      </c>
      <c r="L7" s="7">
        <v>4</v>
      </c>
      <c r="M7" s="4">
        <v>4</v>
      </c>
      <c r="N7" s="4">
        <v>4</v>
      </c>
      <c r="O7" s="4">
        <v>3</v>
      </c>
      <c r="P7" s="7">
        <v>4</v>
      </c>
      <c r="Q7" s="7">
        <v>4</v>
      </c>
      <c r="R7" s="4">
        <v>3</v>
      </c>
      <c r="S7" s="7">
        <v>3</v>
      </c>
      <c r="T7" s="7">
        <v>3</v>
      </c>
      <c r="U7" s="7">
        <v>3</v>
      </c>
      <c r="V7" s="7">
        <v>3</v>
      </c>
      <c r="W7" s="4">
        <v>4</v>
      </c>
      <c r="X7" s="4">
        <v>3</v>
      </c>
      <c r="Y7" s="4">
        <v>5</v>
      </c>
      <c r="Z7" s="4">
        <v>4</v>
      </c>
      <c r="AA7" s="7">
        <v>4</v>
      </c>
      <c r="AB7" s="7">
        <v>3</v>
      </c>
      <c r="AC7" s="7">
        <v>3</v>
      </c>
      <c r="AD7" s="7">
        <v>4</v>
      </c>
      <c r="AE7" s="4">
        <v>3</v>
      </c>
      <c r="AF7" s="4">
        <v>3</v>
      </c>
      <c r="AG7" s="4">
        <v>4</v>
      </c>
      <c r="AH7" s="7">
        <v>3</v>
      </c>
      <c r="AI7" s="7">
        <v>3</v>
      </c>
      <c r="AJ7" s="7">
        <v>3</v>
      </c>
      <c r="AK7" s="7">
        <v>4</v>
      </c>
      <c r="AL7" s="4">
        <v>2</v>
      </c>
      <c r="AM7" s="4">
        <v>3</v>
      </c>
      <c r="AN7" s="4">
        <v>3</v>
      </c>
      <c r="AO7" s="7">
        <v>5</v>
      </c>
      <c r="AP7" s="7">
        <v>4</v>
      </c>
      <c r="AQ7" s="7">
        <v>4</v>
      </c>
      <c r="AR7" s="7">
        <v>5</v>
      </c>
      <c r="AS7" s="3">
        <v>137</v>
      </c>
      <c r="AT7" s="3">
        <f t="shared" si="0"/>
        <v>70.256410256410263</v>
      </c>
      <c r="AU7" s="3" t="str">
        <f t="shared" si="1"/>
        <v>Sedang</v>
      </c>
      <c r="AW7" s="4" t="s">
        <v>91</v>
      </c>
      <c r="AX7" s="4" t="s">
        <v>92</v>
      </c>
      <c r="AY7" s="4">
        <f>COUNTIF(AU3:AU42,"Tinggi")</f>
        <v>18</v>
      </c>
      <c r="AZ7" s="20">
        <f>AY7*100/40/100</f>
        <v>0.45</v>
      </c>
      <c r="BB7" s="3" t="s">
        <v>92</v>
      </c>
      <c r="BC7" s="18">
        <v>0.45</v>
      </c>
    </row>
    <row r="8" spans="1:55" x14ac:dyDescent="0.25">
      <c r="A8" s="3">
        <v>6</v>
      </c>
      <c r="B8" s="3" t="s">
        <v>50</v>
      </c>
      <c r="C8" s="3">
        <v>1</v>
      </c>
      <c r="D8" s="3">
        <v>1</v>
      </c>
      <c r="E8" s="3">
        <v>16</v>
      </c>
      <c r="F8" s="4">
        <v>4</v>
      </c>
      <c r="G8" s="4">
        <v>3</v>
      </c>
      <c r="H8" s="4">
        <v>2</v>
      </c>
      <c r="I8" s="7">
        <v>3</v>
      </c>
      <c r="J8" s="7">
        <v>3</v>
      </c>
      <c r="K8" s="7">
        <v>5</v>
      </c>
      <c r="L8" s="7">
        <v>4</v>
      </c>
      <c r="M8" s="4">
        <v>4</v>
      </c>
      <c r="N8" s="4">
        <v>4</v>
      </c>
      <c r="O8" s="4">
        <v>2</v>
      </c>
      <c r="P8" s="7">
        <v>3</v>
      </c>
      <c r="Q8" s="7">
        <v>4</v>
      </c>
      <c r="R8" s="4">
        <v>2</v>
      </c>
      <c r="S8" s="7">
        <v>2</v>
      </c>
      <c r="T8" s="7">
        <v>2</v>
      </c>
      <c r="U8" s="7">
        <v>4</v>
      </c>
      <c r="V8" s="7">
        <v>3</v>
      </c>
      <c r="W8" s="4">
        <v>2</v>
      </c>
      <c r="X8" s="4">
        <v>3</v>
      </c>
      <c r="Y8" s="4">
        <v>5</v>
      </c>
      <c r="Z8" s="4">
        <v>2</v>
      </c>
      <c r="AA8" s="7">
        <v>3</v>
      </c>
      <c r="AB8" s="7">
        <v>2</v>
      </c>
      <c r="AC8" s="7">
        <v>4</v>
      </c>
      <c r="AD8" s="7">
        <v>3</v>
      </c>
      <c r="AE8" s="4">
        <v>3</v>
      </c>
      <c r="AF8" s="4">
        <v>2</v>
      </c>
      <c r="AG8" s="4">
        <v>2</v>
      </c>
      <c r="AH8" s="7">
        <v>1</v>
      </c>
      <c r="AI8" s="7">
        <v>2</v>
      </c>
      <c r="AJ8" s="7">
        <v>2</v>
      </c>
      <c r="AK8" s="7">
        <v>3</v>
      </c>
      <c r="AL8" s="4">
        <v>2</v>
      </c>
      <c r="AM8" s="4">
        <v>3</v>
      </c>
      <c r="AN8" s="4">
        <v>3</v>
      </c>
      <c r="AO8" s="7">
        <v>5</v>
      </c>
      <c r="AP8" s="7">
        <v>4</v>
      </c>
      <c r="AQ8" s="7">
        <v>5</v>
      </c>
      <c r="AR8" s="7">
        <v>4</v>
      </c>
      <c r="AS8" s="3">
        <v>119</v>
      </c>
      <c r="AT8" s="3">
        <f t="shared" si="0"/>
        <v>61.025641025641029</v>
      </c>
      <c r="AU8" s="3" t="str">
        <f t="shared" si="1"/>
        <v>Sedang</v>
      </c>
      <c r="AW8" s="21" t="s">
        <v>93</v>
      </c>
      <c r="AX8" s="21" t="s">
        <v>94</v>
      </c>
      <c r="AY8" s="21">
        <f>COUNTIF(AU3:AU42,"Sedang")</f>
        <v>15</v>
      </c>
      <c r="AZ8" s="22">
        <f>AY8*100/40/100</f>
        <v>0.375</v>
      </c>
      <c r="BB8" s="3" t="s">
        <v>94</v>
      </c>
      <c r="BC8" s="18">
        <v>0.38</v>
      </c>
    </row>
    <row r="9" spans="1:55" x14ac:dyDescent="0.25">
      <c r="A9" s="3">
        <v>7</v>
      </c>
      <c r="B9" s="3" t="s">
        <v>51</v>
      </c>
      <c r="C9" s="3">
        <v>1</v>
      </c>
      <c r="D9" s="3">
        <v>1</v>
      </c>
      <c r="E9" s="3">
        <v>13</v>
      </c>
      <c r="F9" s="4">
        <v>5</v>
      </c>
      <c r="G9" s="4">
        <v>5</v>
      </c>
      <c r="H9" s="4">
        <v>3</v>
      </c>
      <c r="I9" s="7">
        <v>5</v>
      </c>
      <c r="J9" s="7">
        <v>5</v>
      </c>
      <c r="K9" s="7">
        <v>5</v>
      </c>
      <c r="L9" s="7">
        <v>5</v>
      </c>
      <c r="M9" s="4">
        <v>5</v>
      </c>
      <c r="N9" s="4">
        <v>5</v>
      </c>
      <c r="O9" s="4">
        <v>5</v>
      </c>
      <c r="P9" s="7">
        <v>3</v>
      </c>
      <c r="Q9" s="7">
        <v>4</v>
      </c>
      <c r="R9" s="4">
        <v>5</v>
      </c>
      <c r="S9" s="7">
        <v>4</v>
      </c>
      <c r="T9" s="7">
        <v>4</v>
      </c>
      <c r="U9" s="7">
        <v>5</v>
      </c>
      <c r="V9" s="7">
        <v>4</v>
      </c>
      <c r="W9" s="4">
        <v>5</v>
      </c>
      <c r="X9" s="4">
        <v>3</v>
      </c>
      <c r="Y9" s="4">
        <v>5</v>
      </c>
      <c r="Z9" s="4">
        <v>5</v>
      </c>
      <c r="AA9" s="7">
        <v>4</v>
      </c>
      <c r="AB9" s="7">
        <v>3</v>
      </c>
      <c r="AC9" s="7">
        <v>3</v>
      </c>
      <c r="AD9" s="7">
        <v>1</v>
      </c>
      <c r="AE9" s="4">
        <v>5</v>
      </c>
      <c r="AF9" s="4">
        <v>1</v>
      </c>
      <c r="AG9" s="4">
        <v>5</v>
      </c>
      <c r="AH9" s="7">
        <v>3</v>
      </c>
      <c r="AI9" s="7">
        <v>3</v>
      </c>
      <c r="AJ9" s="7">
        <v>3</v>
      </c>
      <c r="AK9" s="7">
        <v>5</v>
      </c>
      <c r="AL9" s="4">
        <v>4</v>
      </c>
      <c r="AM9" s="4">
        <v>4</v>
      </c>
      <c r="AN9" s="4">
        <v>4</v>
      </c>
      <c r="AO9" s="7">
        <v>3</v>
      </c>
      <c r="AP9" s="7">
        <v>3</v>
      </c>
      <c r="AQ9" s="7">
        <v>5</v>
      </c>
      <c r="AR9" s="7">
        <v>5</v>
      </c>
      <c r="AS9" s="3">
        <v>159</v>
      </c>
      <c r="AT9" s="3">
        <f t="shared" si="0"/>
        <v>81.538461538461533</v>
      </c>
      <c r="AU9" s="3" t="str">
        <f t="shared" si="1"/>
        <v>Tinggi</v>
      </c>
      <c r="AW9" s="3" t="s">
        <v>95</v>
      </c>
      <c r="AX9" s="3" t="s">
        <v>96</v>
      </c>
      <c r="AY9" s="3">
        <f>COUNTIF(AU3:AU42,"Rendah")</f>
        <v>3</v>
      </c>
      <c r="AZ9" s="15">
        <f>AY9*100/40/100</f>
        <v>7.4999999999999997E-2</v>
      </c>
      <c r="BB9" s="3" t="s">
        <v>96</v>
      </c>
      <c r="BC9" s="18">
        <v>0.08</v>
      </c>
    </row>
    <row r="10" spans="1:55" x14ac:dyDescent="0.25">
      <c r="A10" s="3">
        <v>8</v>
      </c>
      <c r="B10" s="3" t="s">
        <v>52</v>
      </c>
      <c r="C10" s="3">
        <v>1</v>
      </c>
      <c r="D10" s="3">
        <v>1</v>
      </c>
      <c r="E10" s="3">
        <v>13</v>
      </c>
      <c r="F10" s="4">
        <v>4</v>
      </c>
      <c r="G10" s="4">
        <v>4</v>
      </c>
      <c r="H10" s="4">
        <v>4</v>
      </c>
      <c r="I10" s="7">
        <v>3</v>
      </c>
      <c r="J10" s="7">
        <v>5</v>
      </c>
      <c r="K10" s="7">
        <v>5</v>
      </c>
      <c r="L10" s="7">
        <v>5</v>
      </c>
      <c r="M10" s="4">
        <v>4</v>
      </c>
      <c r="N10" s="4">
        <v>4</v>
      </c>
      <c r="O10" s="4">
        <v>3</v>
      </c>
      <c r="P10" s="7">
        <v>5</v>
      </c>
      <c r="Q10" s="7">
        <v>5</v>
      </c>
      <c r="R10" s="4">
        <v>3</v>
      </c>
      <c r="S10" s="7">
        <v>5</v>
      </c>
      <c r="T10" s="7">
        <v>5</v>
      </c>
      <c r="U10" s="7">
        <v>5</v>
      </c>
      <c r="V10" s="7">
        <v>5</v>
      </c>
      <c r="W10" s="4">
        <v>4</v>
      </c>
      <c r="X10" s="4">
        <v>4</v>
      </c>
      <c r="Y10" s="4">
        <v>4</v>
      </c>
      <c r="Z10" s="4">
        <v>4</v>
      </c>
      <c r="AA10" s="7">
        <v>5</v>
      </c>
      <c r="AB10" s="7">
        <v>5</v>
      </c>
      <c r="AC10" s="7">
        <v>5</v>
      </c>
      <c r="AD10" s="7">
        <v>5</v>
      </c>
      <c r="AE10" s="4">
        <v>4</v>
      </c>
      <c r="AF10" s="4">
        <v>4</v>
      </c>
      <c r="AG10" s="4">
        <v>3</v>
      </c>
      <c r="AH10" s="7">
        <v>5</v>
      </c>
      <c r="AI10" s="7">
        <v>5</v>
      </c>
      <c r="AJ10" s="7">
        <v>5</v>
      </c>
      <c r="AK10" s="7">
        <v>2</v>
      </c>
      <c r="AL10" s="4">
        <v>3</v>
      </c>
      <c r="AM10" s="4">
        <v>4</v>
      </c>
      <c r="AN10" s="4">
        <v>3</v>
      </c>
      <c r="AO10" s="7">
        <v>5</v>
      </c>
      <c r="AP10" s="7">
        <v>5</v>
      </c>
      <c r="AQ10" s="7">
        <v>5</v>
      </c>
      <c r="AR10" s="7">
        <v>5</v>
      </c>
      <c r="AS10" s="3">
        <v>168</v>
      </c>
      <c r="AT10" s="3">
        <f t="shared" si="0"/>
        <v>86.15384615384616</v>
      </c>
      <c r="AU10" s="3" t="str">
        <f t="shared" si="1"/>
        <v>Sangat Tinggi</v>
      </c>
      <c r="AW10" s="3" t="s">
        <v>97</v>
      </c>
      <c r="AX10" s="3" t="s">
        <v>98</v>
      </c>
      <c r="AY10" s="3">
        <f>COUNTIF(AU3:AU42,"Sangat Rendah")</f>
        <v>1</v>
      </c>
      <c r="AZ10" s="15">
        <f>AY10*100/40/100</f>
        <v>2.5000000000000001E-2</v>
      </c>
      <c r="BB10" s="3" t="s">
        <v>98</v>
      </c>
      <c r="BC10" s="18">
        <v>0.03</v>
      </c>
    </row>
    <row r="11" spans="1:55" x14ac:dyDescent="0.25">
      <c r="A11" s="3">
        <v>9</v>
      </c>
      <c r="B11" s="12" t="s">
        <v>53</v>
      </c>
      <c r="C11" s="12">
        <v>2</v>
      </c>
      <c r="D11" s="3">
        <v>1</v>
      </c>
      <c r="E11" s="3">
        <v>13</v>
      </c>
      <c r="F11" s="4">
        <v>4</v>
      </c>
      <c r="G11" s="4">
        <v>4</v>
      </c>
      <c r="H11" s="4">
        <v>3</v>
      </c>
      <c r="I11" s="7">
        <v>5</v>
      </c>
      <c r="J11" s="7">
        <v>5</v>
      </c>
      <c r="K11" s="7">
        <v>4</v>
      </c>
      <c r="L11" s="7">
        <v>5</v>
      </c>
      <c r="M11" s="4">
        <v>4</v>
      </c>
      <c r="N11" s="4">
        <v>4</v>
      </c>
      <c r="O11" s="4">
        <v>3</v>
      </c>
      <c r="P11" s="7">
        <v>3</v>
      </c>
      <c r="Q11" s="7">
        <v>3</v>
      </c>
      <c r="R11" s="4">
        <v>4</v>
      </c>
      <c r="S11" s="7">
        <v>3</v>
      </c>
      <c r="T11" s="7">
        <v>3</v>
      </c>
      <c r="U11" s="7">
        <v>4</v>
      </c>
      <c r="V11" s="7">
        <v>5</v>
      </c>
      <c r="W11" s="4">
        <v>4</v>
      </c>
      <c r="X11" s="4">
        <v>3</v>
      </c>
      <c r="Y11" s="4">
        <v>4</v>
      </c>
      <c r="Z11" s="4">
        <v>4</v>
      </c>
      <c r="AA11" s="7">
        <v>3</v>
      </c>
      <c r="AB11" s="7">
        <v>3</v>
      </c>
      <c r="AC11" s="7">
        <v>3</v>
      </c>
      <c r="AD11" s="7">
        <v>5</v>
      </c>
      <c r="AE11" s="4">
        <v>4</v>
      </c>
      <c r="AF11" s="4">
        <v>4</v>
      </c>
      <c r="AG11" s="4">
        <v>3</v>
      </c>
      <c r="AH11" s="7">
        <v>3</v>
      </c>
      <c r="AI11" s="7">
        <v>4</v>
      </c>
      <c r="AJ11" s="7">
        <v>2</v>
      </c>
      <c r="AK11" s="7">
        <v>5</v>
      </c>
      <c r="AL11" s="4">
        <v>3</v>
      </c>
      <c r="AM11" s="4">
        <v>3</v>
      </c>
      <c r="AN11" s="4">
        <v>3</v>
      </c>
      <c r="AO11" s="7">
        <v>5</v>
      </c>
      <c r="AP11" s="7">
        <v>3</v>
      </c>
      <c r="AQ11" s="7">
        <v>5</v>
      </c>
      <c r="AR11" s="7">
        <v>5</v>
      </c>
      <c r="AS11" s="3">
        <v>147</v>
      </c>
      <c r="AT11" s="3">
        <f t="shared" si="0"/>
        <v>75.384615384615387</v>
      </c>
      <c r="AU11" s="3" t="str">
        <f t="shared" si="1"/>
        <v>Tinggi</v>
      </c>
      <c r="AW11" s="38" t="s">
        <v>101</v>
      </c>
      <c r="AX11" s="38"/>
      <c r="AY11" s="3">
        <f>SUM(AY6:AY10)</f>
        <v>40</v>
      </c>
      <c r="AZ11" s="16">
        <f>SUM(AZ6:AZ10)</f>
        <v>1</v>
      </c>
      <c r="BB11" s="17"/>
      <c r="BC11" s="17"/>
    </row>
    <row r="12" spans="1:55" x14ac:dyDescent="0.25">
      <c r="A12" s="3">
        <v>10</v>
      </c>
      <c r="B12" s="3" t="s">
        <v>54</v>
      </c>
      <c r="C12" s="12">
        <v>2</v>
      </c>
      <c r="D12" s="3">
        <v>1</v>
      </c>
      <c r="E12" s="3">
        <v>15</v>
      </c>
      <c r="F12" s="4">
        <v>1</v>
      </c>
      <c r="G12" s="4">
        <v>3</v>
      </c>
      <c r="H12" s="4">
        <v>2</v>
      </c>
      <c r="I12" s="7">
        <v>1</v>
      </c>
      <c r="J12" s="7">
        <v>5</v>
      </c>
      <c r="K12" s="7">
        <v>4</v>
      </c>
      <c r="L12" s="7">
        <v>4</v>
      </c>
      <c r="M12" s="4">
        <v>3</v>
      </c>
      <c r="N12" s="4">
        <v>5</v>
      </c>
      <c r="O12" s="4">
        <v>3</v>
      </c>
      <c r="P12" s="7">
        <v>5</v>
      </c>
      <c r="Q12" s="7">
        <v>5</v>
      </c>
      <c r="R12" s="4">
        <v>2</v>
      </c>
      <c r="S12" s="7">
        <v>3</v>
      </c>
      <c r="T12" s="7">
        <v>3</v>
      </c>
      <c r="U12" s="7">
        <v>1</v>
      </c>
      <c r="V12" s="7">
        <v>5</v>
      </c>
      <c r="W12" s="4">
        <v>3</v>
      </c>
      <c r="X12" s="4">
        <v>3</v>
      </c>
      <c r="Y12" s="4">
        <v>5</v>
      </c>
      <c r="Z12" s="4">
        <v>3</v>
      </c>
      <c r="AA12" s="7">
        <v>4</v>
      </c>
      <c r="AB12" s="7">
        <v>1</v>
      </c>
      <c r="AC12" s="7">
        <v>3</v>
      </c>
      <c r="AD12" s="7">
        <v>5</v>
      </c>
      <c r="AE12" s="4">
        <v>3</v>
      </c>
      <c r="AF12" s="4">
        <v>2</v>
      </c>
      <c r="AG12" s="4">
        <v>2</v>
      </c>
      <c r="AH12" s="7">
        <v>5</v>
      </c>
      <c r="AI12" s="7">
        <v>3</v>
      </c>
      <c r="AJ12" s="7">
        <v>3</v>
      </c>
      <c r="AK12" s="7">
        <v>4</v>
      </c>
      <c r="AL12" s="4">
        <v>3</v>
      </c>
      <c r="AM12" s="4">
        <v>2</v>
      </c>
      <c r="AN12" s="4">
        <v>5</v>
      </c>
      <c r="AO12" s="7">
        <v>5</v>
      </c>
      <c r="AP12" s="7">
        <v>3</v>
      </c>
      <c r="AQ12" s="7">
        <v>5</v>
      </c>
      <c r="AR12" s="7">
        <v>4</v>
      </c>
      <c r="AS12" s="3">
        <v>131</v>
      </c>
      <c r="AT12" s="3">
        <f t="shared" si="0"/>
        <v>67.179487179487182</v>
      </c>
      <c r="AU12" s="3" t="str">
        <f t="shared" si="1"/>
        <v>Sedang</v>
      </c>
    </row>
    <row r="13" spans="1:55" x14ac:dyDescent="0.25">
      <c r="A13" s="3">
        <v>11</v>
      </c>
      <c r="B13" s="3" t="s">
        <v>55</v>
      </c>
      <c r="C13" s="3">
        <v>1</v>
      </c>
      <c r="D13" s="3">
        <v>1</v>
      </c>
      <c r="E13" s="3">
        <v>16</v>
      </c>
      <c r="F13" s="4">
        <v>4</v>
      </c>
      <c r="G13" s="4">
        <v>3</v>
      </c>
      <c r="H13" s="4">
        <v>5</v>
      </c>
      <c r="I13" s="7">
        <v>1</v>
      </c>
      <c r="J13" s="7">
        <v>4</v>
      </c>
      <c r="K13" s="7">
        <v>5</v>
      </c>
      <c r="L13" s="7">
        <v>2</v>
      </c>
      <c r="M13" s="4">
        <v>4</v>
      </c>
      <c r="N13" s="4">
        <v>4</v>
      </c>
      <c r="O13" s="4">
        <v>4</v>
      </c>
      <c r="P13" s="7">
        <v>1</v>
      </c>
      <c r="Q13" s="7">
        <v>5</v>
      </c>
      <c r="R13" s="4">
        <v>4</v>
      </c>
      <c r="S13" s="7">
        <v>3</v>
      </c>
      <c r="T13" s="7">
        <v>1</v>
      </c>
      <c r="U13" s="7">
        <v>3</v>
      </c>
      <c r="V13" s="7">
        <v>3</v>
      </c>
      <c r="W13" s="4">
        <v>4</v>
      </c>
      <c r="X13" s="4">
        <v>4</v>
      </c>
      <c r="Y13" s="4">
        <v>4</v>
      </c>
      <c r="Z13" s="4">
        <v>2</v>
      </c>
      <c r="AA13" s="7">
        <v>5</v>
      </c>
      <c r="AB13" s="7">
        <v>5</v>
      </c>
      <c r="AC13" s="7">
        <v>4</v>
      </c>
      <c r="AD13" s="7">
        <v>1</v>
      </c>
      <c r="AE13" s="4">
        <v>4</v>
      </c>
      <c r="AF13" s="4">
        <v>3</v>
      </c>
      <c r="AG13" s="4">
        <v>2</v>
      </c>
      <c r="AH13" s="7">
        <v>5</v>
      </c>
      <c r="AI13" s="7">
        <v>1</v>
      </c>
      <c r="AJ13" s="7">
        <v>1</v>
      </c>
      <c r="AK13" s="7">
        <v>5</v>
      </c>
      <c r="AL13" s="4">
        <v>4</v>
      </c>
      <c r="AM13" s="4">
        <v>3</v>
      </c>
      <c r="AN13" s="4">
        <v>2</v>
      </c>
      <c r="AO13" s="7">
        <v>1</v>
      </c>
      <c r="AP13" s="7">
        <v>5</v>
      </c>
      <c r="AQ13" s="7">
        <v>4</v>
      </c>
      <c r="AR13" s="7">
        <v>5</v>
      </c>
      <c r="AS13" s="3">
        <v>130</v>
      </c>
      <c r="AT13" s="3">
        <f t="shared" si="0"/>
        <v>66.666666666666671</v>
      </c>
      <c r="AU13" s="3" t="str">
        <f t="shared" si="1"/>
        <v>Sedang</v>
      </c>
    </row>
    <row r="14" spans="1:55" x14ac:dyDescent="0.25">
      <c r="A14" s="3">
        <v>12</v>
      </c>
      <c r="B14" s="3" t="s">
        <v>56</v>
      </c>
      <c r="C14" s="3">
        <v>1</v>
      </c>
      <c r="D14" s="3">
        <v>1</v>
      </c>
      <c r="E14" s="3">
        <v>13</v>
      </c>
      <c r="F14" s="4">
        <v>5</v>
      </c>
      <c r="G14" s="4">
        <v>5</v>
      </c>
      <c r="H14" s="4">
        <v>5</v>
      </c>
      <c r="I14" s="7">
        <v>3</v>
      </c>
      <c r="J14" s="7">
        <v>3</v>
      </c>
      <c r="K14" s="7">
        <v>3</v>
      </c>
      <c r="L14" s="7">
        <v>3</v>
      </c>
      <c r="M14" s="4">
        <v>5</v>
      </c>
      <c r="N14" s="4">
        <v>3</v>
      </c>
      <c r="O14" s="4">
        <v>5</v>
      </c>
      <c r="P14" s="7">
        <v>3</v>
      </c>
      <c r="Q14" s="7">
        <v>1</v>
      </c>
      <c r="R14" s="4">
        <v>3</v>
      </c>
      <c r="S14" s="7">
        <v>1</v>
      </c>
      <c r="T14" s="7">
        <v>1</v>
      </c>
      <c r="U14" s="7">
        <v>1</v>
      </c>
      <c r="V14" s="7">
        <v>3</v>
      </c>
      <c r="W14" s="4">
        <v>3</v>
      </c>
      <c r="X14" s="4">
        <v>3</v>
      </c>
      <c r="Y14" s="4">
        <v>5</v>
      </c>
      <c r="Z14" s="4">
        <v>3</v>
      </c>
      <c r="AA14" s="7">
        <v>1</v>
      </c>
      <c r="AB14" s="7">
        <v>1</v>
      </c>
      <c r="AC14" s="7">
        <v>1</v>
      </c>
      <c r="AD14" s="7">
        <v>3</v>
      </c>
      <c r="AE14" s="4">
        <v>5</v>
      </c>
      <c r="AF14" s="4">
        <v>5</v>
      </c>
      <c r="AG14" s="4">
        <v>3</v>
      </c>
      <c r="AH14" s="7">
        <v>1</v>
      </c>
      <c r="AI14" s="7">
        <v>1</v>
      </c>
      <c r="AJ14" s="7">
        <v>1</v>
      </c>
      <c r="AK14" s="7">
        <v>3</v>
      </c>
      <c r="AL14" s="4">
        <v>3</v>
      </c>
      <c r="AM14" s="4">
        <v>3</v>
      </c>
      <c r="AN14" s="4">
        <v>5</v>
      </c>
      <c r="AO14" s="7">
        <v>3</v>
      </c>
      <c r="AP14" s="7">
        <v>1</v>
      </c>
      <c r="AQ14" s="7">
        <v>3</v>
      </c>
      <c r="AR14" s="7">
        <v>1</v>
      </c>
      <c r="AS14" s="3">
        <v>111</v>
      </c>
      <c r="AT14" s="3">
        <f t="shared" si="0"/>
        <v>56.92307692307692</v>
      </c>
      <c r="AU14" s="3" t="str">
        <f t="shared" si="1"/>
        <v>Rendah</v>
      </c>
    </row>
    <row r="15" spans="1:55" x14ac:dyDescent="0.25">
      <c r="A15" s="3">
        <v>13</v>
      </c>
      <c r="B15" s="3" t="s">
        <v>57</v>
      </c>
      <c r="C15" s="3">
        <v>1</v>
      </c>
      <c r="D15" s="3">
        <v>1</v>
      </c>
      <c r="E15" s="3">
        <v>13</v>
      </c>
      <c r="F15" s="4">
        <v>4</v>
      </c>
      <c r="G15" s="4">
        <v>5</v>
      </c>
      <c r="H15" s="4">
        <v>3</v>
      </c>
      <c r="I15" s="7">
        <v>3</v>
      </c>
      <c r="J15" s="7">
        <v>3</v>
      </c>
      <c r="K15" s="7">
        <v>5</v>
      </c>
      <c r="L15" s="7">
        <v>4</v>
      </c>
      <c r="M15" s="4">
        <v>3</v>
      </c>
      <c r="N15" s="4">
        <v>5</v>
      </c>
      <c r="O15" s="4">
        <v>2</v>
      </c>
      <c r="P15" s="7">
        <v>3</v>
      </c>
      <c r="Q15" s="7">
        <v>4</v>
      </c>
      <c r="R15" s="4">
        <v>4</v>
      </c>
      <c r="S15" s="7">
        <v>4</v>
      </c>
      <c r="T15" s="7">
        <v>4</v>
      </c>
      <c r="U15" s="7">
        <v>5</v>
      </c>
      <c r="V15" s="7">
        <v>5</v>
      </c>
      <c r="W15" s="4">
        <v>3</v>
      </c>
      <c r="X15" s="4">
        <v>2</v>
      </c>
      <c r="Y15" s="4">
        <v>4</v>
      </c>
      <c r="Z15" s="4">
        <v>2</v>
      </c>
      <c r="AA15" s="7">
        <v>3</v>
      </c>
      <c r="AB15" s="7">
        <v>3</v>
      </c>
      <c r="AC15" s="7">
        <v>3</v>
      </c>
      <c r="AD15" s="7">
        <v>3</v>
      </c>
      <c r="AE15" s="4">
        <v>3</v>
      </c>
      <c r="AF15" s="4">
        <v>2</v>
      </c>
      <c r="AG15" s="4">
        <v>2</v>
      </c>
      <c r="AH15" s="7">
        <v>3</v>
      </c>
      <c r="AI15" s="7">
        <v>4</v>
      </c>
      <c r="AJ15" s="7">
        <v>2</v>
      </c>
      <c r="AK15" s="7">
        <v>5</v>
      </c>
      <c r="AL15" s="4">
        <v>1</v>
      </c>
      <c r="AM15" s="4">
        <v>3</v>
      </c>
      <c r="AN15" s="4">
        <v>3</v>
      </c>
      <c r="AO15" s="7">
        <v>5</v>
      </c>
      <c r="AP15" s="7">
        <v>3</v>
      </c>
      <c r="AQ15" s="7">
        <v>4</v>
      </c>
      <c r="AR15" s="7">
        <v>3</v>
      </c>
      <c r="AS15" s="3">
        <v>132</v>
      </c>
      <c r="AT15" s="3">
        <f t="shared" si="0"/>
        <v>67.692307692307693</v>
      </c>
      <c r="AU15" s="3" t="str">
        <f t="shared" si="1"/>
        <v>Sedang</v>
      </c>
    </row>
    <row r="16" spans="1:55" x14ac:dyDescent="0.25">
      <c r="A16" s="3">
        <v>14</v>
      </c>
      <c r="B16" s="3" t="s">
        <v>58</v>
      </c>
      <c r="C16" s="3">
        <v>1</v>
      </c>
      <c r="D16" s="3">
        <v>2</v>
      </c>
      <c r="E16" s="3">
        <v>16</v>
      </c>
      <c r="F16" s="4">
        <v>3</v>
      </c>
      <c r="G16" s="4">
        <v>2</v>
      </c>
      <c r="H16" s="4">
        <v>5</v>
      </c>
      <c r="I16" s="7">
        <v>4</v>
      </c>
      <c r="J16" s="7">
        <v>3</v>
      </c>
      <c r="K16" s="7">
        <v>5</v>
      </c>
      <c r="L16" s="7">
        <v>3</v>
      </c>
      <c r="M16" s="4">
        <v>4</v>
      </c>
      <c r="N16" s="4">
        <v>5</v>
      </c>
      <c r="O16" s="4">
        <v>5</v>
      </c>
      <c r="P16" s="7">
        <v>2</v>
      </c>
      <c r="Q16" s="7">
        <v>4</v>
      </c>
      <c r="R16" s="4">
        <v>3</v>
      </c>
      <c r="S16" s="7">
        <v>3</v>
      </c>
      <c r="T16" s="7">
        <v>4</v>
      </c>
      <c r="U16" s="7">
        <v>3</v>
      </c>
      <c r="V16" s="7">
        <v>4</v>
      </c>
      <c r="W16" s="4">
        <v>4</v>
      </c>
      <c r="X16" s="4">
        <v>4</v>
      </c>
      <c r="Y16" s="4">
        <v>5</v>
      </c>
      <c r="Z16" s="4">
        <v>4</v>
      </c>
      <c r="AA16" s="7">
        <v>3</v>
      </c>
      <c r="AB16" s="7">
        <v>3</v>
      </c>
      <c r="AC16" s="7">
        <v>5</v>
      </c>
      <c r="AD16" s="7">
        <v>3</v>
      </c>
      <c r="AE16" s="4">
        <v>5</v>
      </c>
      <c r="AF16" s="4">
        <v>3</v>
      </c>
      <c r="AG16" s="4">
        <v>3</v>
      </c>
      <c r="AH16" s="7">
        <v>1</v>
      </c>
      <c r="AI16" s="7">
        <v>3</v>
      </c>
      <c r="AJ16" s="7">
        <v>1</v>
      </c>
      <c r="AK16" s="7">
        <v>4</v>
      </c>
      <c r="AL16" s="4">
        <v>3</v>
      </c>
      <c r="AM16" s="4">
        <v>3</v>
      </c>
      <c r="AN16" s="4">
        <v>3</v>
      </c>
      <c r="AO16" s="7">
        <v>4</v>
      </c>
      <c r="AP16" s="7">
        <v>1</v>
      </c>
      <c r="AQ16" s="7">
        <v>3</v>
      </c>
      <c r="AR16" s="7">
        <v>5</v>
      </c>
      <c r="AS16" s="3">
        <v>135</v>
      </c>
      <c r="AT16" s="3">
        <f t="shared" si="0"/>
        <v>69.230769230769226</v>
      </c>
      <c r="AU16" s="3" t="str">
        <f t="shared" si="1"/>
        <v>Sedang</v>
      </c>
    </row>
    <row r="17" spans="1:47" x14ac:dyDescent="0.25">
      <c r="A17" s="3">
        <v>15</v>
      </c>
      <c r="B17" s="3" t="s">
        <v>59</v>
      </c>
      <c r="C17" s="3">
        <v>1</v>
      </c>
      <c r="D17" s="3">
        <v>2</v>
      </c>
      <c r="E17" s="3">
        <v>15</v>
      </c>
      <c r="F17" s="4">
        <v>3</v>
      </c>
      <c r="G17" s="4">
        <v>5</v>
      </c>
      <c r="H17" s="4">
        <v>4</v>
      </c>
      <c r="I17" s="7">
        <v>3</v>
      </c>
      <c r="J17" s="7">
        <v>3</v>
      </c>
      <c r="K17" s="7">
        <v>5</v>
      </c>
      <c r="L17" s="7">
        <v>2</v>
      </c>
      <c r="M17" s="4">
        <v>5</v>
      </c>
      <c r="N17" s="4">
        <v>5</v>
      </c>
      <c r="O17" s="4">
        <v>3</v>
      </c>
      <c r="P17" s="7">
        <v>3</v>
      </c>
      <c r="Q17" s="7">
        <v>3</v>
      </c>
      <c r="R17" s="4">
        <v>2</v>
      </c>
      <c r="S17" s="7">
        <v>2</v>
      </c>
      <c r="T17" s="7">
        <v>2</v>
      </c>
      <c r="U17" s="7">
        <v>3</v>
      </c>
      <c r="V17" s="7">
        <v>3</v>
      </c>
      <c r="W17" s="4">
        <v>3</v>
      </c>
      <c r="X17" s="4">
        <v>4</v>
      </c>
      <c r="Y17" s="4">
        <v>3</v>
      </c>
      <c r="Z17" s="4">
        <v>4</v>
      </c>
      <c r="AA17" s="7">
        <v>1</v>
      </c>
      <c r="AB17" s="7">
        <v>1</v>
      </c>
      <c r="AC17" s="7">
        <v>2</v>
      </c>
      <c r="AD17" s="7">
        <v>1</v>
      </c>
      <c r="AE17" s="4">
        <v>4</v>
      </c>
      <c r="AF17" s="4">
        <v>2</v>
      </c>
      <c r="AG17" s="4">
        <v>3</v>
      </c>
      <c r="AH17" s="7">
        <v>2</v>
      </c>
      <c r="AI17" s="7">
        <v>3</v>
      </c>
      <c r="AJ17" s="7">
        <v>2</v>
      </c>
      <c r="AK17" s="7">
        <v>2</v>
      </c>
      <c r="AL17" s="4">
        <v>4</v>
      </c>
      <c r="AM17" s="4">
        <v>3</v>
      </c>
      <c r="AN17" s="4">
        <v>3</v>
      </c>
      <c r="AO17" s="7">
        <v>2</v>
      </c>
      <c r="AP17" s="7">
        <v>1</v>
      </c>
      <c r="AQ17" s="7">
        <v>1</v>
      </c>
      <c r="AR17" s="7">
        <v>1</v>
      </c>
      <c r="AS17" s="3">
        <v>108</v>
      </c>
      <c r="AT17" s="3">
        <f t="shared" si="0"/>
        <v>55.384615384615387</v>
      </c>
      <c r="AU17" s="3" t="str">
        <f t="shared" si="1"/>
        <v>Rendah</v>
      </c>
    </row>
    <row r="18" spans="1:47" x14ac:dyDescent="0.25">
      <c r="A18" s="3">
        <v>16</v>
      </c>
      <c r="B18" s="3" t="s">
        <v>60</v>
      </c>
      <c r="C18" s="3">
        <v>1</v>
      </c>
      <c r="D18" s="3">
        <v>2</v>
      </c>
      <c r="E18" s="3">
        <v>16</v>
      </c>
      <c r="F18" s="4">
        <v>5</v>
      </c>
      <c r="G18" s="4">
        <v>5</v>
      </c>
      <c r="H18" s="4">
        <v>3</v>
      </c>
      <c r="I18" s="7">
        <v>3</v>
      </c>
      <c r="J18" s="7">
        <v>4</v>
      </c>
      <c r="K18" s="7">
        <v>4</v>
      </c>
      <c r="L18" s="7">
        <v>2</v>
      </c>
      <c r="M18" s="4">
        <v>5</v>
      </c>
      <c r="N18" s="4">
        <v>4</v>
      </c>
      <c r="O18" s="4">
        <v>4</v>
      </c>
      <c r="P18" s="7">
        <v>2</v>
      </c>
      <c r="Q18" s="7">
        <v>3</v>
      </c>
      <c r="R18" s="4">
        <v>4</v>
      </c>
      <c r="S18" s="7">
        <v>4</v>
      </c>
      <c r="T18" s="7">
        <v>4</v>
      </c>
      <c r="U18" s="7">
        <v>4</v>
      </c>
      <c r="V18" s="7">
        <v>4</v>
      </c>
      <c r="W18" s="4">
        <v>5</v>
      </c>
      <c r="X18" s="4">
        <v>4</v>
      </c>
      <c r="Y18" s="4">
        <v>5</v>
      </c>
      <c r="Z18" s="4">
        <v>4</v>
      </c>
      <c r="AA18" s="7">
        <v>4</v>
      </c>
      <c r="AB18" s="7">
        <v>2</v>
      </c>
      <c r="AC18" s="7">
        <v>4</v>
      </c>
      <c r="AD18" s="7">
        <v>3</v>
      </c>
      <c r="AE18" s="4">
        <v>4</v>
      </c>
      <c r="AF18" s="4">
        <v>5</v>
      </c>
      <c r="AG18" s="4">
        <v>5</v>
      </c>
      <c r="AH18" s="7">
        <v>3</v>
      </c>
      <c r="AI18" s="7">
        <v>2</v>
      </c>
      <c r="AJ18" s="7">
        <v>2</v>
      </c>
      <c r="AK18" s="7">
        <v>4</v>
      </c>
      <c r="AL18" s="4">
        <v>3</v>
      </c>
      <c r="AM18" s="4">
        <v>5</v>
      </c>
      <c r="AN18" s="4">
        <v>4</v>
      </c>
      <c r="AO18" s="7">
        <v>4</v>
      </c>
      <c r="AP18" s="7">
        <v>2</v>
      </c>
      <c r="AQ18" s="7">
        <v>4</v>
      </c>
      <c r="AR18" s="7">
        <v>5</v>
      </c>
      <c r="AS18" s="3">
        <v>147</v>
      </c>
      <c r="AT18" s="3">
        <f t="shared" si="0"/>
        <v>75.384615384615387</v>
      </c>
      <c r="AU18" s="3" t="str">
        <f t="shared" si="1"/>
        <v>Tinggi</v>
      </c>
    </row>
    <row r="19" spans="1:47" x14ac:dyDescent="0.25">
      <c r="A19" s="3">
        <v>17</v>
      </c>
      <c r="B19" s="12" t="s">
        <v>61</v>
      </c>
      <c r="C19" s="3">
        <v>2</v>
      </c>
      <c r="D19" s="3">
        <v>2</v>
      </c>
      <c r="E19" s="3">
        <v>17</v>
      </c>
      <c r="F19" s="4">
        <v>2</v>
      </c>
      <c r="G19" s="4">
        <v>5</v>
      </c>
      <c r="H19" s="4">
        <v>4</v>
      </c>
      <c r="I19" s="7">
        <v>4</v>
      </c>
      <c r="J19" s="7">
        <v>4</v>
      </c>
      <c r="K19" s="7">
        <v>5</v>
      </c>
      <c r="L19" s="7">
        <v>4</v>
      </c>
      <c r="M19" s="4">
        <v>5</v>
      </c>
      <c r="N19" s="4">
        <v>5</v>
      </c>
      <c r="O19" s="4">
        <v>3</v>
      </c>
      <c r="P19" s="7">
        <v>4</v>
      </c>
      <c r="Q19" s="7">
        <v>5</v>
      </c>
      <c r="R19" s="4">
        <v>4</v>
      </c>
      <c r="S19" s="7">
        <v>4</v>
      </c>
      <c r="T19" s="7">
        <v>4</v>
      </c>
      <c r="U19" s="7">
        <v>3</v>
      </c>
      <c r="V19" s="7">
        <v>3</v>
      </c>
      <c r="W19" s="4">
        <v>5</v>
      </c>
      <c r="X19" s="4">
        <v>4</v>
      </c>
      <c r="Y19" s="4">
        <v>4</v>
      </c>
      <c r="Z19" s="4">
        <v>5</v>
      </c>
      <c r="AA19" s="7">
        <v>4</v>
      </c>
      <c r="AB19" s="7">
        <v>4</v>
      </c>
      <c r="AC19" s="7">
        <v>4</v>
      </c>
      <c r="AD19" s="7">
        <v>5</v>
      </c>
      <c r="AE19" s="4">
        <v>5</v>
      </c>
      <c r="AF19" s="4">
        <v>4</v>
      </c>
      <c r="AG19" s="4">
        <v>3</v>
      </c>
      <c r="AH19" s="7">
        <v>4</v>
      </c>
      <c r="AI19" s="7">
        <v>4</v>
      </c>
      <c r="AJ19" s="7">
        <v>3</v>
      </c>
      <c r="AK19" s="7">
        <v>3</v>
      </c>
      <c r="AL19" s="4">
        <v>4</v>
      </c>
      <c r="AM19" s="4">
        <v>4</v>
      </c>
      <c r="AN19" s="4">
        <v>5</v>
      </c>
      <c r="AO19" s="7">
        <v>4</v>
      </c>
      <c r="AP19" s="7">
        <v>4</v>
      </c>
      <c r="AQ19" s="7">
        <v>5</v>
      </c>
      <c r="AR19" s="7">
        <v>3</v>
      </c>
      <c r="AS19" s="3">
        <v>158</v>
      </c>
      <c r="AT19" s="3">
        <f t="shared" si="0"/>
        <v>81.025641025641022</v>
      </c>
      <c r="AU19" s="3" t="str">
        <f t="shared" si="1"/>
        <v>Tinggi</v>
      </c>
    </row>
    <row r="20" spans="1:47" x14ac:dyDescent="0.25">
      <c r="A20" s="3">
        <v>18</v>
      </c>
      <c r="B20" s="3" t="s">
        <v>62</v>
      </c>
      <c r="C20" s="3">
        <v>1</v>
      </c>
      <c r="D20" s="3">
        <v>2</v>
      </c>
      <c r="E20" s="3">
        <v>17</v>
      </c>
      <c r="F20" s="4">
        <v>4</v>
      </c>
      <c r="G20" s="4">
        <v>4</v>
      </c>
      <c r="H20" s="4">
        <v>4</v>
      </c>
      <c r="I20" s="7">
        <v>3</v>
      </c>
      <c r="J20" s="7">
        <v>4</v>
      </c>
      <c r="K20" s="7">
        <v>5</v>
      </c>
      <c r="L20" s="7">
        <v>4</v>
      </c>
      <c r="M20" s="4">
        <v>5</v>
      </c>
      <c r="N20" s="4">
        <v>4</v>
      </c>
      <c r="O20" s="4">
        <v>3</v>
      </c>
      <c r="P20" s="7">
        <v>2</v>
      </c>
      <c r="Q20" s="7">
        <v>2</v>
      </c>
      <c r="R20" s="4">
        <v>3</v>
      </c>
      <c r="S20" s="7">
        <v>4</v>
      </c>
      <c r="T20" s="7">
        <v>4</v>
      </c>
      <c r="U20" s="7">
        <v>5</v>
      </c>
      <c r="V20" s="7">
        <v>4</v>
      </c>
      <c r="W20" s="4">
        <v>3</v>
      </c>
      <c r="X20" s="4">
        <v>4</v>
      </c>
      <c r="Y20" s="4">
        <v>4</v>
      </c>
      <c r="Z20" s="4">
        <v>5</v>
      </c>
      <c r="AA20" s="7">
        <v>4</v>
      </c>
      <c r="AB20" s="7">
        <v>4</v>
      </c>
      <c r="AC20" s="7">
        <v>5</v>
      </c>
      <c r="AD20" s="7">
        <v>5</v>
      </c>
      <c r="AE20" s="4">
        <v>5</v>
      </c>
      <c r="AF20" s="4">
        <v>3</v>
      </c>
      <c r="AG20" s="4">
        <v>3</v>
      </c>
      <c r="AH20" s="7">
        <v>4</v>
      </c>
      <c r="AI20" s="7">
        <v>3</v>
      </c>
      <c r="AJ20" s="7">
        <v>2</v>
      </c>
      <c r="AK20" s="7">
        <v>3</v>
      </c>
      <c r="AL20" s="4">
        <v>3</v>
      </c>
      <c r="AM20" s="4">
        <v>3</v>
      </c>
      <c r="AN20" s="4">
        <v>4</v>
      </c>
      <c r="AO20" s="7">
        <v>5</v>
      </c>
      <c r="AP20" s="7">
        <v>4</v>
      </c>
      <c r="AQ20" s="7">
        <v>5</v>
      </c>
      <c r="AR20" s="7">
        <v>4</v>
      </c>
      <c r="AS20" s="3">
        <v>149</v>
      </c>
      <c r="AT20" s="3">
        <f t="shared" si="0"/>
        <v>76.410256410256409</v>
      </c>
      <c r="AU20" s="3" t="str">
        <f t="shared" si="1"/>
        <v>Tinggi</v>
      </c>
    </row>
    <row r="21" spans="1:47" x14ac:dyDescent="0.25">
      <c r="A21" s="3">
        <v>19</v>
      </c>
      <c r="B21" s="3" t="s">
        <v>63</v>
      </c>
      <c r="C21" s="3">
        <v>1</v>
      </c>
      <c r="D21" s="3">
        <v>2</v>
      </c>
      <c r="E21" s="3">
        <v>17</v>
      </c>
      <c r="F21" s="4">
        <v>4</v>
      </c>
      <c r="G21" s="4">
        <v>5</v>
      </c>
      <c r="H21" s="4">
        <v>4</v>
      </c>
      <c r="I21" s="7">
        <v>3</v>
      </c>
      <c r="J21" s="7">
        <v>4</v>
      </c>
      <c r="K21" s="7">
        <v>5</v>
      </c>
      <c r="L21" s="7">
        <v>4</v>
      </c>
      <c r="M21" s="4">
        <v>4</v>
      </c>
      <c r="N21" s="4">
        <v>4</v>
      </c>
      <c r="O21" s="4">
        <v>4</v>
      </c>
      <c r="P21" s="7">
        <v>4</v>
      </c>
      <c r="Q21" s="7">
        <v>3</v>
      </c>
      <c r="R21" s="4">
        <v>3</v>
      </c>
      <c r="S21" s="7">
        <v>4</v>
      </c>
      <c r="T21" s="7">
        <v>5</v>
      </c>
      <c r="U21" s="7">
        <v>5</v>
      </c>
      <c r="V21" s="7">
        <v>4</v>
      </c>
      <c r="W21" s="4">
        <v>4</v>
      </c>
      <c r="X21" s="4">
        <v>5</v>
      </c>
      <c r="Y21" s="4">
        <v>5</v>
      </c>
      <c r="Z21" s="4">
        <v>4</v>
      </c>
      <c r="AA21" s="7">
        <v>4</v>
      </c>
      <c r="AB21" s="7">
        <v>4</v>
      </c>
      <c r="AC21" s="7">
        <v>4</v>
      </c>
      <c r="AD21" s="7">
        <v>4</v>
      </c>
      <c r="AE21" s="4">
        <v>5</v>
      </c>
      <c r="AF21" s="4">
        <v>3</v>
      </c>
      <c r="AG21" s="4">
        <v>3</v>
      </c>
      <c r="AH21" s="7">
        <v>2</v>
      </c>
      <c r="AI21" s="7">
        <v>4</v>
      </c>
      <c r="AJ21" s="7">
        <v>4</v>
      </c>
      <c r="AK21" s="7">
        <v>5</v>
      </c>
      <c r="AL21" s="4">
        <v>4</v>
      </c>
      <c r="AM21" s="4">
        <v>3</v>
      </c>
      <c r="AN21" s="4">
        <v>4</v>
      </c>
      <c r="AO21" s="7">
        <v>4</v>
      </c>
      <c r="AP21" s="7">
        <v>3</v>
      </c>
      <c r="AQ21" s="7">
        <v>5</v>
      </c>
      <c r="AR21" s="7">
        <v>5</v>
      </c>
      <c r="AS21" s="3">
        <v>157</v>
      </c>
      <c r="AT21" s="3">
        <f t="shared" si="0"/>
        <v>80.512820512820511</v>
      </c>
      <c r="AU21" s="3" t="str">
        <f t="shared" si="1"/>
        <v>Tinggi</v>
      </c>
    </row>
    <row r="22" spans="1:47" x14ac:dyDescent="0.25">
      <c r="A22" s="3">
        <v>20</v>
      </c>
      <c r="B22" s="3" t="s">
        <v>64</v>
      </c>
      <c r="C22" s="3">
        <v>1</v>
      </c>
      <c r="D22" s="3">
        <v>2</v>
      </c>
      <c r="E22" s="3">
        <v>16</v>
      </c>
      <c r="F22" s="4">
        <v>3</v>
      </c>
      <c r="G22" s="4">
        <v>2</v>
      </c>
      <c r="H22" s="4">
        <v>4</v>
      </c>
      <c r="I22" s="7">
        <v>4</v>
      </c>
      <c r="J22" s="7">
        <v>4</v>
      </c>
      <c r="K22" s="7">
        <v>5</v>
      </c>
      <c r="L22" s="7">
        <v>4</v>
      </c>
      <c r="M22" s="4">
        <v>4</v>
      </c>
      <c r="N22" s="4">
        <v>4</v>
      </c>
      <c r="O22" s="4">
        <v>2</v>
      </c>
      <c r="P22" s="7">
        <v>5</v>
      </c>
      <c r="Q22" s="7">
        <v>4</v>
      </c>
      <c r="R22" s="4">
        <v>4</v>
      </c>
      <c r="S22" s="7">
        <v>5</v>
      </c>
      <c r="T22" s="7">
        <v>5</v>
      </c>
      <c r="U22" s="7">
        <v>5</v>
      </c>
      <c r="V22" s="7">
        <v>5</v>
      </c>
      <c r="W22" s="4">
        <v>5</v>
      </c>
      <c r="X22" s="4">
        <v>5</v>
      </c>
      <c r="Y22" s="4">
        <v>5</v>
      </c>
      <c r="Z22" s="4">
        <v>4</v>
      </c>
      <c r="AA22" s="7">
        <v>4</v>
      </c>
      <c r="AB22" s="7">
        <v>5</v>
      </c>
      <c r="AC22" s="7">
        <v>5</v>
      </c>
      <c r="AD22" s="7">
        <v>4</v>
      </c>
      <c r="AE22" s="4">
        <v>4</v>
      </c>
      <c r="AF22" s="4">
        <v>3</v>
      </c>
      <c r="AG22" s="4">
        <v>3</v>
      </c>
      <c r="AH22" s="7">
        <v>3</v>
      </c>
      <c r="AI22" s="7">
        <v>5</v>
      </c>
      <c r="AJ22" s="7">
        <v>3</v>
      </c>
      <c r="AK22" s="7">
        <v>5</v>
      </c>
      <c r="AL22" s="4">
        <v>4</v>
      </c>
      <c r="AM22" s="4">
        <v>4</v>
      </c>
      <c r="AN22" s="4">
        <v>1</v>
      </c>
      <c r="AO22" s="7">
        <v>5</v>
      </c>
      <c r="AP22" s="7">
        <v>5</v>
      </c>
      <c r="AQ22" s="7">
        <v>5</v>
      </c>
      <c r="AR22" s="7">
        <v>3</v>
      </c>
      <c r="AS22" s="3">
        <v>159</v>
      </c>
      <c r="AT22" s="3">
        <f t="shared" si="0"/>
        <v>81.538461538461533</v>
      </c>
      <c r="AU22" s="3" t="str">
        <f t="shared" si="1"/>
        <v>Tinggi</v>
      </c>
    </row>
    <row r="23" spans="1:47" x14ac:dyDescent="0.25">
      <c r="A23" s="3">
        <v>21</v>
      </c>
      <c r="B23" s="12" t="s">
        <v>65</v>
      </c>
      <c r="C23" s="12">
        <v>2</v>
      </c>
      <c r="D23" s="3">
        <v>1</v>
      </c>
      <c r="E23" s="3">
        <v>13</v>
      </c>
      <c r="F23" s="4">
        <v>1</v>
      </c>
      <c r="G23" s="4">
        <v>5</v>
      </c>
      <c r="H23" s="4">
        <v>3</v>
      </c>
      <c r="I23" s="7">
        <v>5</v>
      </c>
      <c r="J23" s="7">
        <v>5</v>
      </c>
      <c r="K23" s="7">
        <v>5</v>
      </c>
      <c r="L23" s="7">
        <v>5</v>
      </c>
      <c r="M23" s="4">
        <v>3</v>
      </c>
      <c r="N23" s="4">
        <v>3</v>
      </c>
      <c r="O23" s="4">
        <v>5</v>
      </c>
      <c r="P23" s="7">
        <v>3</v>
      </c>
      <c r="Q23" s="7">
        <v>4</v>
      </c>
      <c r="R23" s="4">
        <v>4</v>
      </c>
      <c r="S23" s="7">
        <v>3</v>
      </c>
      <c r="T23" s="7">
        <v>3</v>
      </c>
      <c r="U23" s="7">
        <v>5</v>
      </c>
      <c r="V23" s="7">
        <v>5</v>
      </c>
      <c r="W23" s="4">
        <v>5</v>
      </c>
      <c r="X23" s="4">
        <v>3</v>
      </c>
      <c r="Y23" s="4">
        <v>5</v>
      </c>
      <c r="Z23" s="4">
        <v>1</v>
      </c>
      <c r="AA23" s="7">
        <v>5</v>
      </c>
      <c r="AB23" s="7">
        <v>5</v>
      </c>
      <c r="AC23" s="7">
        <v>5</v>
      </c>
      <c r="AD23" s="7">
        <v>5</v>
      </c>
      <c r="AE23" s="4">
        <v>5</v>
      </c>
      <c r="AF23" s="4">
        <v>5</v>
      </c>
      <c r="AG23" s="4">
        <v>5</v>
      </c>
      <c r="AH23" s="7">
        <v>3</v>
      </c>
      <c r="AI23" s="7">
        <v>2</v>
      </c>
      <c r="AJ23" s="7">
        <v>5</v>
      </c>
      <c r="AK23" s="7">
        <v>5</v>
      </c>
      <c r="AL23" s="4">
        <v>3</v>
      </c>
      <c r="AM23" s="4">
        <v>3</v>
      </c>
      <c r="AN23" s="4">
        <v>4</v>
      </c>
      <c r="AO23" s="7">
        <v>5</v>
      </c>
      <c r="AP23" s="7">
        <v>5</v>
      </c>
      <c r="AQ23" s="7">
        <v>5</v>
      </c>
      <c r="AR23" s="7">
        <v>5</v>
      </c>
      <c r="AS23" s="3">
        <v>161</v>
      </c>
      <c r="AT23" s="3">
        <f t="shared" si="0"/>
        <v>82.564102564102569</v>
      </c>
      <c r="AU23" s="3" t="str">
        <f t="shared" si="1"/>
        <v>Tinggi</v>
      </c>
    </row>
    <row r="24" spans="1:47" x14ac:dyDescent="0.25">
      <c r="A24" s="3">
        <v>22</v>
      </c>
      <c r="B24" s="12" t="s">
        <v>66</v>
      </c>
      <c r="C24" s="12">
        <v>2</v>
      </c>
      <c r="D24" s="3">
        <v>1</v>
      </c>
      <c r="E24" s="3">
        <v>13</v>
      </c>
      <c r="F24" s="4">
        <v>4</v>
      </c>
      <c r="G24" s="4">
        <v>4</v>
      </c>
      <c r="H24" s="4">
        <v>4</v>
      </c>
      <c r="I24" s="7">
        <v>4</v>
      </c>
      <c r="J24" s="7">
        <v>4</v>
      </c>
      <c r="K24" s="7">
        <v>5</v>
      </c>
      <c r="L24" s="7">
        <v>5</v>
      </c>
      <c r="M24" s="4">
        <v>5</v>
      </c>
      <c r="N24" s="4">
        <v>4</v>
      </c>
      <c r="O24" s="4">
        <v>5</v>
      </c>
      <c r="P24" s="7">
        <v>2</v>
      </c>
      <c r="Q24" s="7">
        <v>3</v>
      </c>
      <c r="R24" s="4">
        <v>4</v>
      </c>
      <c r="S24" s="7">
        <v>3</v>
      </c>
      <c r="T24" s="7">
        <v>4</v>
      </c>
      <c r="U24" s="7">
        <v>5</v>
      </c>
      <c r="V24" s="7">
        <v>5</v>
      </c>
      <c r="W24" s="4">
        <v>4</v>
      </c>
      <c r="X24" s="4">
        <v>4</v>
      </c>
      <c r="Y24" s="4">
        <v>4</v>
      </c>
      <c r="Z24" s="4">
        <v>4</v>
      </c>
      <c r="AA24" s="7">
        <v>4</v>
      </c>
      <c r="AB24" s="7">
        <v>2</v>
      </c>
      <c r="AC24" s="7">
        <v>5</v>
      </c>
      <c r="AD24" s="7">
        <v>5</v>
      </c>
      <c r="AE24" s="4">
        <v>4</v>
      </c>
      <c r="AF24" s="4">
        <v>3</v>
      </c>
      <c r="AG24" s="4">
        <v>3</v>
      </c>
      <c r="AH24" s="7">
        <v>4</v>
      </c>
      <c r="AI24" s="7">
        <v>4</v>
      </c>
      <c r="AJ24" s="7">
        <v>3</v>
      </c>
      <c r="AK24" s="7">
        <v>4</v>
      </c>
      <c r="AL24" s="4">
        <v>4</v>
      </c>
      <c r="AM24" s="4">
        <v>4</v>
      </c>
      <c r="AN24" s="4">
        <v>4</v>
      </c>
      <c r="AO24" s="7">
        <v>4</v>
      </c>
      <c r="AP24" s="7">
        <v>4</v>
      </c>
      <c r="AQ24" s="7">
        <v>5</v>
      </c>
      <c r="AR24" s="7">
        <v>5</v>
      </c>
      <c r="AS24" s="3">
        <v>157</v>
      </c>
      <c r="AT24" s="3">
        <f t="shared" si="0"/>
        <v>80.512820512820511</v>
      </c>
      <c r="AU24" s="3" t="str">
        <f t="shared" si="1"/>
        <v>Tinggi</v>
      </c>
    </row>
    <row r="25" spans="1:47" x14ac:dyDescent="0.25">
      <c r="A25" s="3">
        <v>23</v>
      </c>
      <c r="B25" s="12" t="s">
        <v>67</v>
      </c>
      <c r="C25" s="3">
        <v>2</v>
      </c>
      <c r="D25" s="3">
        <v>2</v>
      </c>
      <c r="E25" s="3">
        <v>16</v>
      </c>
      <c r="F25" s="4">
        <v>4</v>
      </c>
      <c r="G25" s="4">
        <v>3</v>
      </c>
      <c r="H25" s="4">
        <v>5</v>
      </c>
      <c r="I25" s="7">
        <v>3</v>
      </c>
      <c r="J25" s="7">
        <v>2</v>
      </c>
      <c r="K25" s="7">
        <v>5</v>
      </c>
      <c r="L25" s="7">
        <v>3</v>
      </c>
      <c r="M25" s="4">
        <v>3</v>
      </c>
      <c r="N25" s="4">
        <v>5</v>
      </c>
      <c r="O25" s="4">
        <v>3</v>
      </c>
      <c r="P25" s="7">
        <v>3</v>
      </c>
      <c r="Q25" s="7">
        <v>3</v>
      </c>
      <c r="R25" s="4">
        <v>3</v>
      </c>
      <c r="S25" s="7">
        <v>5</v>
      </c>
      <c r="T25" s="7">
        <v>4</v>
      </c>
      <c r="U25" s="7">
        <v>3</v>
      </c>
      <c r="V25" s="7">
        <v>3</v>
      </c>
      <c r="W25" s="4">
        <v>4</v>
      </c>
      <c r="X25" s="4">
        <v>3</v>
      </c>
      <c r="Y25" s="4">
        <v>3</v>
      </c>
      <c r="Z25" s="4">
        <v>4</v>
      </c>
      <c r="AA25" s="7">
        <v>4</v>
      </c>
      <c r="AB25" s="7">
        <v>2</v>
      </c>
      <c r="AC25" s="7">
        <v>3</v>
      </c>
      <c r="AD25" s="7">
        <v>1</v>
      </c>
      <c r="AE25" s="4">
        <v>4</v>
      </c>
      <c r="AF25" s="4">
        <v>4</v>
      </c>
      <c r="AG25" s="4">
        <v>3</v>
      </c>
      <c r="AH25" s="7">
        <v>3</v>
      </c>
      <c r="AI25" s="7">
        <v>5</v>
      </c>
      <c r="AJ25" s="7">
        <v>1</v>
      </c>
      <c r="AK25" s="7">
        <v>1</v>
      </c>
      <c r="AL25" s="4">
        <v>3</v>
      </c>
      <c r="AM25" s="4">
        <v>2</v>
      </c>
      <c r="AN25" s="4">
        <v>5</v>
      </c>
      <c r="AO25" s="7">
        <v>4</v>
      </c>
      <c r="AP25" s="7">
        <v>3</v>
      </c>
      <c r="AQ25" s="7">
        <v>5</v>
      </c>
      <c r="AR25" s="7">
        <v>5</v>
      </c>
      <c r="AS25" s="3">
        <v>132</v>
      </c>
      <c r="AT25" s="3">
        <f t="shared" si="0"/>
        <v>67.692307692307693</v>
      </c>
      <c r="AU25" s="3" t="str">
        <f t="shared" si="1"/>
        <v>Sedang</v>
      </c>
    </row>
    <row r="26" spans="1:47" x14ac:dyDescent="0.25">
      <c r="A26" s="3">
        <v>24</v>
      </c>
      <c r="B26" s="12" t="s">
        <v>68</v>
      </c>
      <c r="C26" s="12">
        <v>2</v>
      </c>
      <c r="D26" s="3">
        <v>1</v>
      </c>
      <c r="E26" s="3">
        <v>14</v>
      </c>
      <c r="F26" s="4">
        <v>4</v>
      </c>
      <c r="G26" s="4">
        <v>4</v>
      </c>
      <c r="H26" s="4">
        <v>4</v>
      </c>
      <c r="I26" s="7">
        <v>3</v>
      </c>
      <c r="J26" s="7">
        <v>5</v>
      </c>
      <c r="K26" s="7">
        <v>5</v>
      </c>
      <c r="L26" s="7">
        <v>5</v>
      </c>
      <c r="M26" s="4">
        <v>4</v>
      </c>
      <c r="N26" s="4">
        <v>4</v>
      </c>
      <c r="O26" s="4">
        <v>5</v>
      </c>
      <c r="P26" s="7">
        <v>5</v>
      </c>
      <c r="Q26" s="7">
        <v>5</v>
      </c>
      <c r="R26" s="4">
        <v>5</v>
      </c>
      <c r="S26" s="7">
        <v>5</v>
      </c>
      <c r="T26" s="7">
        <v>5</v>
      </c>
      <c r="U26" s="7">
        <v>5</v>
      </c>
      <c r="V26" s="7">
        <v>5</v>
      </c>
      <c r="W26" s="4">
        <v>5</v>
      </c>
      <c r="X26" s="4">
        <v>5</v>
      </c>
      <c r="Y26" s="4">
        <v>5</v>
      </c>
      <c r="Z26" s="4">
        <v>5</v>
      </c>
      <c r="AA26" s="7">
        <v>5</v>
      </c>
      <c r="AB26" s="7">
        <v>5</v>
      </c>
      <c r="AC26" s="7">
        <v>5</v>
      </c>
      <c r="AD26" s="7">
        <v>5</v>
      </c>
      <c r="AE26" s="4">
        <v>5</v>
      </c>
      <c r="AF26" s="4">
        <v>5</v>
      </c>
      <c r="AG26" s="4">
        <v>5</v>
      </c>
      <c r="AH26" s="7">
        <v>5</v>
      </c>
      <c r="AI26" s="7">
        <v>5</v>
      </c>
      <c r="AJ26" s="7">
        <v>1</v>
      </c>
      <c r="AK26" s="7">
        <v>5</v>
      </c>
      <c r="AL26" s="4">
        <v>5</v>
      </c>
      <c r="AM26" s="4">
        <v>5</v>
      </c>
      <c r="AN26" s="4">
        <v>5</v>
      </c>
      <c r="AO26" s="7">
        <v>5</v>
      </c>
      <c r="AP26" s="7">
        <v>5</v>
      </c>
      <c r="AQ26" s="7">
        <v>5</v>
      </c>
      <c r="AR26" s="7">
        <v>5</v>
      </c>
      <c r="AS26" s="3">
        <v>184</v>
      </c>
      <c r="AT26" s="3">
        <f t="shared" si="0"/>
        <v>94.358974358974365</v>
      </c>
      <c r="AU26" s="3" t="str">
        <f t="shared" si="1"/>
        <v>Sangat Tinggi</v>
      </c>
    </row>
    <row r="27" spans="1:47" x14ac:dyDescent="0.25">
      <c r="A27" s="3">
        <v>25</v>
      </c>
      <c r="B27" s="12" t="s">
        <v>69</v>
      </c>
      <c r="C27" s="12">
        <v>2</v>
      </c>
      <c r="D27" s="3">
        <v>1</v>
      </c>
      <c r="E27" s="3">
        <v>12</v>
      </c>
      <c r="F27" s="4">
        <v>5</v>
      </c>
      <c r="G27" s="4">
        <v>5</v>
      </c>
      <c r="H27" s="4">
        <v>3</v>
      </c>
      <c r="I27" s="7">
        <v>1</v>
      </c>
      <c r="J27" s="7">
        <v>1</v>
      </c>
      <c r="K27" s="7">
        <v>1</v>
      </c>
      <c r="L27" s="7">
        <v>1</v>
      </c>
      <c r="M27" s="4">
        <v>5</v>
      </c>
      <c r="N27" s="4">
        <v>5</v>
      </c>
      <c r="O27" s="4">
        <v>3</v>
      </c>
      <c r="P27" s="7">
        <v>1</v>
      </c>
      <c r="Q27" s="7">
        <v>1</v>
      </c>
      <c r="R27" s="4">
        <v>5</v>
      </c>
      <c r="S27" s="7">
        <v>1</v>
      </c>
      <c r="T27" s="7">
        <v>1</v>
      </c>
      <c r="U27" s="7">
        <v>1</v>
      </c>
      <c r="V27" s="7">
        <v>1</v>
      </c>
      <c r="W27" s="4">
        <v>5</v>
      </c>
      <c r="X27" s="4">
        <v>5</v>
      </c>
      <c r="Y27" s="4">
        <v>5</v>
      </c>
      <c r="Z27" s="4">
        <v>5</v>
      </c>
      <c r="AA27" s="7">
        <v>1</v>
      </c>
      <c r="AB27" s="7">
        <v>1</v>
      </c>
      <c r="AC27" s="7">
        <v>1</v>
      </c>
      <c r="AD27" s="7">
        <v>1</v>
      </c>
      <c r="AE27" s="4">
        <v>5</v>
      </c>
      <c r="AF27" s="4">
        <v>3</v>
      </c>
      <c r="AG27" s="4">
        <v>5</v>
      </c>
      <c r="AH27" s="7">
        <v>1</v>
      </c>
      <c r="AI27" s="7">
        <v>1</v>
      </c>
      <c r="AJ27" s="7">
        <v>3</v>
      </c>
      <c r="AK27" s="7">
        <v>1</v>
      </c>
      <c r="AL27" s="4">
        <v>5</v>
      </c>
      <c r="AM27" s="4">
        <v>5</v>
      </c>
      <c r="AN27" s="4">
        <v>5</v>
      </c>
      <c r="AO27" s="7">
        <v>1</v>
      </c>
      <c r="AP27" s="7">
        <v>1</v>
      </c>
      <c r="AQ27" s="7">
        <v>1</v>
      </c>
      <c r="AR27" s="7">
        <v>1</v>
      </c>
      <c r="AS27" s="3">
        <v>103</v>
      </c>
      <c r="AT27" s="3">
        <f t="shared" si="0"/>
        <v>52.820512820512818</v>
      </c>
      <c r="AU27" s="3" t="str">
        <f t="shared" si="1"/>
        <v>Sangat Rendah</v>
      </c>
    </row>
    <row r="28" spans="1:47" x14ac:dyDescent="0.25">
      <c r="A28" s="3">
        <v>26</v>
      </c>
      <c r="B28" s="3" t="s">
        <v>70</v>
      </c>
      <c r="C28" s="3">
        <v>1</v>
      </c>
      <c r="D28" s="3">
        <v>1</v>
      </c>
      <c r="E28" s="3">
        <v>14</v>
      </c>
      <c r="F28" s="4">
        <v>5</v>
      </c>
      <c r="G28" s="4">
        <v>3</v>
      </c>
      <c r="H28" s="4">
        <v>2</v>
      </c>
      <c r="I28" s="7">
        <v>3</v>
      </c>
      <c r="J28" s="7">
        <v>2</v>
      </c>
      <c r="K28" s="7">
        <v>3</v>
      </c>
      <c r="L28" s="7">
        <v>2</v>
      </c>
      <c r="M28" s="4">
        <v>2</v>
      </c>
      <c r="N28" s="4">
        <v>1</v>
      </c>
      <c r="O28" s="4">
        <v>3</v>
      </c>
      <c r="P28" s="7">
        <v>3</v>
      </c>
      <c r="Q28" s="7">
        <v>5</v>
      </c>
      <c r="R28" s="4">
        <v>4</v>
      </c>
      <c r="S28" s="7">
        <v>2</v>
      </c>
      <c r="T28" s="7">
        <v>1</v>
      </c>
      <c r="U28" s="7">
        <v>1</v>
      </c>
      <c r="V28" s="7">
        <v>2</v>
      </c>
      <c r="W28" s="4">
        <v>1</v>
      </c>
      <c r="X28" s="4">
        <v>1</v>
      </c>
      <c r="Y28" s="4">
        <v>4</v>
      </c>
      <c r="Z28" s="4">
        <v>2</v>
      </c>
      <c r="AA28" s="7">
        <v>1</v>
      </c>
      <c r="AB28" s="7">
        <v>2</v>
      </c>
      <c r="AC28" s="7">
        <v>4</v>
      </c>
      <c r="AD28" s="7">
        <v>4</v>
      </c>
      <c r="AE28" s="4">
        <v>4</v>
      </c>
      <c r="AF28" s="4">
        <v>1</v>
      </c>
      <c r="AG28" s="4">
        <v>5</v>
      </c>
      <c r="AH28" s="7">
        <v>2</v>
      </c>
      <c r="AI28" s="7">
        <v>5</v>
      </c>
      <c r="AJ28" s="7">
        <v>2</v>
      </c>
      <c r="AK28" s="7">
        <v>5</v>
      </c>
      <c r="AL28" s="4">
        <v>4</v>
      </c>
      <c r="AM28" s="4">
        <v>5</v>
      </c>
      <c r="AN28" s="4">
        <v>1</v>
      </c>
      <c r="AO28" s="7">
        <v>5</v>
      </c>
      <c r="AP28" s="7">
        <v>4</v>
      </c>
      <c r="AQ28" s="7">
        <v>5</v>
      </c>
      <c r="AR28" s="7">
        <v>2</v>
      </c>
      <c r="AS28" s="3">
        <v>113</v>
      </c>
      <c r="AT28" s="3">
        <f t="shared" si="0"/>
        <v>57.948717948717949</v>
      </c>
      <c r="AU28" s="3" t="str">
        <f t="shared" si="1"/>
        <v>Rendah</v>
      </c>
    </row>
    <row r="29" spans="1:47" x14ac:dyDescent="0.25">
      <c r="A29" s="3">
        <v>27</v>
      </c>
      <c r="B29" s="12" t="s">
        <v>71</v>
      </c>
      <c r="C29" s="12">
        <v>2</v>
      </c>
      <c r="D29" s="3">
        <v>2</v>
      </c>
      <c r="E29" s="3">
        <v>16</v>
      </c>
      <c r="F29" s="4">
        <v>5</v>
      </c>
      <c r="G29" s="4">
        <v>3</v>
      </c>
      <c r="H29" s="4">
        <v>4</v>
      </c>
      <c r="I29" s="7">
        <v>2</v>
      </c>
      <c r="J29" s="7">
        <v>3</v>
      </c>
      <c r="K29" s="7">
        <v>5</v>
      </c>
      <c r="L29" s="7">
        <v>4</v>
      </c>
      <c r="M29" s="4">
        <v>4</v>
      </c>
      <c r="N29" s="4">
        <v>4</v>
      </c>
      <c r="O29" s="4">
        <v>4</v>
      </c>
      <c r="P29" s="7">
        <v>3</v>
      </c>
      <c r="Q29" s="7">
        <v>2</v>
      </c>
      <c r="R29" s="4">
        <v>3</v>
      </c>
      <c r="S29" s="7">
        <v>2</v>
      </c>
      <c r="T29" s="7">
        <v>3</v>
      </c>
      <c r="U29" s="7">
        <v>3</v>
      </c>
      <c r="V29" s="7">
        <v>3</v>
      </c>
      <c r="W29" s="4">
        <v>3</v>
      </c>
      <c r="X29" s="4">
        <v>4</v>
      </c>
      <c r="Y29" s="4">
        <v>4</v>
      </c>
      <c r="Z29" s="4">
        <v>4</v>
      </c>
      <c r="AA29" s="7">
        <v>3</v>
      </c>
      <c r="AB29" s="7">
        <v>3</v>
      </c>
      <c r="AC29" s="7">
        <v>2</v>
      </c>
      <c r="AD29" s="7">
        <v>3</v>
      </c>
      <c r="AE29" s="4">
        <v>4</v>
      </c>
      <c r="AF29" s="4">
        <v>3</v>
      </c>
      <c r="AG29" s="4">
        <v>3</v>
      </c>
      <c r="AH29" s="7">
        <v>3</v>
      </c>
      <c r="AI29" s="7">
        <v>3</v>
      </c>
      <c r="AJ29" s="7">
        <v>2</v>
      </c>
      <c r="AK29" s="7">
        <v>3</v>
      </c>
      <c r="AL29" s="4">
        <v>3</v>
      </c>
      <c r="AM29" s="4">
        <v>3</v>
      </c>
      <c r="AN29" s="4">
        <v>4</v>
      </c>
      <c r="AO29" s="7">
        <v>4</v>
      </c>
      <c r="AP29" s="7">
        <v>3</v>
      </c>
      <c r="AQ29" s="7">
        <v>5</v>
      </c>
      <c r="AR29" s="7">
        <v>5</v>
      </c>
      <c r="AS29" s="3">
        <v>131</v>
      </c>
      <c r="AT29" s="3">
        <f t="shared" si="0"/>
        <v>67.179487179487182</v>
      </c>
      <c r="AU29" s="3" t="str">
        <f t="shared" si="1"/>
        <v>Sedang</v>
      </c>
    </row>
    <row r="30" spans="1:47" x14ac:dyDescent="0.25">
      <c r="A30" s="3">
        <v>28</v>
      </c>
      <c r="B30" s="12" t="s">
        <v>72</v>
      </c>
      <c r="C30" s="12">
        <v>2</v>
      </c>
      <c r="D30" s="3">
        <v>2</v>
      </c>
      <c r="E30" s="3">
        <v>19</v>
      </c>
      <c r="F30" s="4">
        <v>2</v>
      </c>
      <c r="G30" s="4">
        <v>1</v>
      </c>
      <c r="H30" s="4">
        <v>4</v>
      </c>
      <c r="I30" s="7">
        <v>5</v>
      </c>
      <c r="J30" s="7">
        <v>5</v>
      </c>
      <c r="K30" s="7">
        <v>5</v>
      </c>
      <c r="L30" s="7">
        <v>3</v>
      </c>
      <c r="M30" s="4">
        <v>5</v>
      </c>
      <c r="N30" s="4">
        <v>5</v>
      </c>
      <c r="O30" s="4">
        <v>2</v>
      </c>
      <c r="P30" s="7">
        <v>3</v>
      </c>
      <c r="Q30" s="7">
        <v>3</v>
      </c>
      <c r="R30" s="4">
        <v>2</v>
      </c>
      <c r="S30" s="7">
        <v>4</v>
      </c>
      <c r="T30" s="7">
        <v>2</v>
      </c>
      <c r="U30" s="7">
        <v>5</v>
      </c>
      <c r="V30" s="7">
        <v>5</v>
      </c>
      <c r="W30" s="4">
        <v>5</v>
      </c>
      <c r="X30" s="4">
        <v>5</v>
      </c>
      <c r="Y30" s="4">
        <v>5</v>
      </c>
      <c r="Z30" s="4">
        <v>2</v>
      </c>
      <c r="AA30" s="7">
        <v>5</v>
      </c>
      <c r="AB30" s="7">
        <v>4</v>
      </c>
      <c r="AC30" s="7">
        <v>2</v>
      </c>
      <c r="AD30" s="7">
        <v>2</v>
      </c>
      <c r="AE30" s="4">
        <v>5</v>
      </c>
      <c r="AF30" s="4">
        <v>3</v>
      </c>
      <c r="AG30" s="4">
        <v>1</v>
      </c>
      <c r="AH30" s="7">
        <v>4</v>
      </c>
      <c r="AI30" s="7">
        <v>2</v>
      </c>
      <c r="AJ30" s="7">
        <v>1</v>
      </c>
      <c r="AK30" s="7">
        <v>5</v>
      </c>
      <c r="AL30" s="4">
        <v>2</v>
      </c>
      <c r="AM30" s="4">
        <v>2</v>
      </c>
      <c r="AN30" s="4">
        <v>5</v>
      </c>
      <c r="AO30" s="7">
        <v>5</v>
      </c>
      <c r="AP30" s="7">
        <v>5</v>
      </c>
      <c r="AQ30" s="7">
        <v>5</v>
      </c>
      <c r="AR30" s="7">
        <v>5</v>
      </c>
      <c r="AS30" s="3">
        <v>141</v>
      </c>
      <c r="AT30" s="3">
        <f t="shared" si="0"/>
        <v>72.307692307692307</v>
      </c>
      <c r="AU30" s="3" t="str">
        <f t="shared" si="1"/>
        <v>Sedang</v>
      </c>
    </row>
    <row r="31" spans="1:47" x14ac:dyDescent="0.25">
      <c r="A31" s="3">
        <v>29</v>
      </c>
      <c r="B31" s="3" t="s">
        <v>73</v>
      </c>
      <c r="C31" s="3">
        <v>1</v>
      </c>
      <c r="D31" s="3">
        <v>1</v>
      </c>
      <c r="E31" s="3">
        <v>15</v>
      </c>
      <c r="F31" s="4">
        <v>5</v>
      </c>
      <c r="G31" s="4">
        <v>5</v>
      </c>
      <c r="H31" s="4">
        <v>3</v>
      </c>
      <c r="I31" s="7">
        <v>5</v>
      </c>
      <c r="J31" s="7">
        <v>5</v>
      </c>
      <c r="K31" s="7">
        <v>5</v>
      </c>
      <c r="L31" s="7">
        <v>5</v>
      </c>
      <c r="M31" s="4">
        <v>5</v>
      </c>
      <c r="N31" s="4">
        <v>5</v>
      </c>
      <c r="O31" s="4">
        <v>5</v>
      </c>
      <c r="P31" s="7">
        <v>5</v>
      </c>
      <c r="Q31" s="7">
        <v>5</v>
      </c>
      <c r="R31" s="4">
        <v>5</v>
      </c>
      <c r="S31" s="7">
        <v>4</v>
      </c>
      <c r="T31" s="7">
        <v>5</v>
      </c>
      <c r="U31" s="7">
        <v>5</v>
      </c>
      <c r="V31" s="7">
        <v>5</v>
      </c>
      <c r="W31" s="4">
        <v>5</v>
      </c>
      <c r="X31" s="4">
        <v>2</v>
      </c>
      <c r="Y31" s="4">
        <v>5</v>
      </c>
      <c r="Z31" s="4">
        <v>5</v>
      </c>
      <c r="AA31" s="7">
        <v>4</v>
      </c>
      <c r="AB31" s="7">
        <v>5</v>
      </c>
      <c r="AC31" s="7">
        <v>5</v>
      </c>
      <c r="AD31" s="7">
        <v>5</v>
      </c>
      <c r="AE31" s="4">
        <v>5</v>
      </c>
      <c r="AF31" s="4">
        <v>2</v>
      </c>
      <c r="AG31" s="4">
        <v>2</v>
      </c>
      <c r="AH31" s="7">
        <v>3</v>
      </c>
      <c r="AI31" s="7">
        <v>1</v>
      </c>
      <c r="AJ31" s="7">
        <v>5</v>
      </c>
      <c r="AK31" s="7">
        <v>1</v>
      </c>
      <c r="AL31" s="4">
        <v>5</v>
      </c>
      <c r="AM31" s="4">
        <v>2</v>
      </c>
      <c r="AN31" s="4">
        <v>3</v>
      </c>
      <c r="AO31" s="7">
        <v>5</v>
      </c>
      <c r="AP31" s="7">
        <v>5</v>
      </c>
      <c r="AQ31" s="7">
        <v>5</v>
      </c>
      <c r="AR31" s="7">
        <v>5</v>
      </c>
      <c r="AS31" s="3">
        <v>167</v>
      </c>
      <c r="AT31" s="3">
        <f t="shared" si="0"/>
        <v>85.641025641025635</v>
      </c>
      <c r="AU31" s="3" t="str">
        <f t="shared" si="1"/>
        <v>Sangat Tinggi</v>
      </c>
    </row>
    <row r="32" spans="1:47" x14ac:dyDescent="0.25">
      <c r="A32" s="3">
        <v>30</v>
      </c>
      <c r="B32" s="12" t="s">
        <v>74</v>
      </c>
      <c r="C32" s="12">
        <v>2</v>
      </c>
      <c r="D32" s="3">
        <v>1</v>
      </c>
      <c r="E32" s="3">
        <v>13</v>
      </c>
      <c r="F32" s="4">
        <v>3</v>
      </c>
      <c r="G32" s="4">
        <v>4</v>
      </c>
      <c r="H32" s="4">
        <v>4</v>
      </c>
      <c r="I32" s="7">
        <v>4</v>
      </c>
      <c r="J32" s="7">
        <v>5</v>
      </c>
      <c r="K32" s="7">
        <v>5</v>
      </c>
      <c r="L32" s="7">
        <v>5</v>
      </c>
      <c r="M32" s="4">
        <v>5</v>
      </c>
      <c r="N32" s="4">
        <v>5</v>
      </c>
      <c r="O32" s="4">
        <v>3</v>
      </c>
      <c r="P32" s="7">
        <v>3</v>
      </c>
      <c r="Q32" s="7">
        <v>3</v>
      </c>
      <c r="R32" s="4">
        <v>3</v>
      </c>
      <c r="S32" s="7">
        <v>2</v>
      </c>
      <c r="T32" s="7">
        <v>5</v>
      </c>
      <c r="U32" s="7">
        <v>4</v>
      </c>
      <c r="V32" s="7">
        <v>4</v>
      </c>
      <c r="W32" s="4">
        <v>5</v>
      </c>
      <c r="X32" s="4">
        <v>5</v>
      </c>
      <c r="Y32" s="4">
        <v>5</v>
      </c>
      <c r="Z32" s="4">
        <v>5</v>
      </c>
      <c r="AA32" s="7">
        <v>4</v>
      </c>
      <c r="AB32" s="7">
        <v>4</v>
      </c>
      <c r="AC32" s="7">
        <v>4</v>
      </c>
      <c r="AD32" s="7">
        <v>4</v>
      </c>
      <c r="AE32" s="4">
        <v>4</v>
      </c>
      <c r="AF32" s="4">
        <v>2</v>
      </c>
      <c r="AG32" s="4">
        <v>5</v>
      </c>
      <c r="AH32" s="7">
        <v>4</v>
      </c>
      <c r="AI32" s="7">
        <v>1</v>
      </c>
      <c r="AJ32" s="7">
        <v>4</v>
      </c>
      <c r="AK32" s="7">
        <v>1</v>
      </c>
      <c r="AL32" s="4">
        <v>5</v>
      </c>
      <c r="AM32" s="4">
        <v>5</v>
      </c>
      <c r="AN32" s="4">
        <v>5</v>
      </c>
      <c r="AO32" s="7">
        <v>5</v>
      </c>
      <c r="AP32" s="7">
        <v>4</v>
      </c>
      <c r="AQ32" s="7">
        <v>5</v>
      </c>
      <c r="AR32" s="7">
        <v>4</v>
      </c>
      <c r="AS32" s="3">
        <v>157</v>
      </c>
      <c r="AT32" s="3">
        <f t="shared" si="0"/>
        <v>80.512820512820511</v>
      </c>
      <c r="AU32" s="3" t="str">
        <f t="shared" si="1"/>
        <v>Tinggi</v>
      </c>
    </row>
    <row r="33" spans="1:48" x14ac:dyDescent="0.25">
      <c r="A33" s="3">
        <v>31</v>
      </c>
      <c r="B33" s="12" t="s">
        <v>75</v>
      </c>
      <c r="C33" s="12">
        <v>2</v>
      </c>
      <c r="D33" s="3">
        <v>1</v>
      </c>
      <c r="E33" s="3">
        <v>14</v>
      </c>
      <c r="F33" s="4">
        <v>3</v>
      </c>
      <c r="G33" s="4">
        <v>4</v>
      </c>
      <c r="H33" s="4">
        <v>2</v>
      </c>
      <c r="I33" s="7">
        <v>3</v>
      </c>
      <c r="J33" s="7">
        <v>5</v>
      </c>
      <c r="K33" s="7">
        <v>5</v>
      </c>
      <c r="L33" s="7">
        <v>5</v>
      </c>
      <c r="M33" s="4">
        <v>4</v>
      </c>
      <c r="N33" s="4">
        <v>4</v>
      </c>
      <c r="O33" s="4">
        <v>4</v>
      </c>
      <c r="P33" s="7">
        <v>3</v>
      </c>
      <c r="Q33" s="7">
        <v>4</v>
      </c>
      <c r="R33" s="4">
        <v>3</v>
      </c>
      <c r="S33" s="7">
        <v>4</v>
      </c>
      <c r="T33" s="7">
        <v>5</v>
      </c>
      <c r="U33" s="7">
        <v>5</v>
      </c>
      <c r="V33" s="7">
        <v>5</v>
      </c>
      <c r="W33" s="4">
        <v>4</v>
      </c>
      <c r="X33" s="4">
        <v>3</v>
      </c>
      <c r="Y33" s="4">
        <v>5</v>
      </c>
      <c r="Z33" s="4">
        <v>4</v>
      </c>
      <c r="AA33" s="7">
        <v>3</v>
      </c>
      <c r="AB33" s="7">
        <v>4</v>
      </c>
      <c r="AC33" s="7">
        <v>2</v>
      </c>
      <c r="AD33" s="7">
        <v>4</v>
      </c>
      <c r="AE33" s="4">
        <v>4</v>
      </c>
      <c r="AF33" s="4">
        <v>3</v>
      </c>
      <c r="AG33" s="4">
        <v>3</v>
      </c>
      <c r="AH33" s="7">
        <v>3</v>
      </c>
      <c r="AI33" s="7">
        <v>4</v>
      </c>
      <c r="AJ33" s="7">
        <v>4</v>
      </c>
      <c r="AK33" s="7">
        <v>4</v>
      </c>
      <c r="AL33" s="4">
        <v>3</v>
      </c>
      <c r="AM33" s="4">
        <v>2</v>
      </c>
      <c r="AN33" s="4">
        <v>3</v>
      </c>
      <c r="AO33" s="7">
        <v>5</v>
      </c>
      <c r="AP33" s="7">
        <v>5</v>
      </c>
      <c r="AQ33" s="7">
        <v>5</v>
      </c>
      <c r="AR33" s="7">
        <v>5</v>
      </c>
      <c r="AS33" s="3">
        <v>150</v>
      </c>
      <c r="AT33" s="3">
        <f t="shared" si="0"/>
        <v>76.92307692307692</v>
      </c>
      <c r="AU33" s="3" t="str">
        <f t="shared" si="1"/>
        <v>Tinggi</v>
      </c>
    </row>
    <row r="34" spans="1:48" x14ac:dyDescent="0.25">
      <c r="A34" s="3">
        <v>32</v>
      </c>
      <c r="B34" s="12" t="s">
        <v>76</v>
      </c>
      <c r="C34" s="3">
        <v>2</v>
      </c>
      <c r="D34" s="3">
        <v>1</v>
      </c>
      <c r="E34" s="3">
        <v>15</v>
      </c>
      <c r="F34" s="4">
        <v>3</v>
      </c>
      <c r="G34" s="4">
        <v>5</v>
      </c>
      <c r="H34" s="4">
        <v>4</v>
      </c>
      <c r="I34" s="7">
        <v>3</v>
      </c>
      <c r="J34" s="7">
        <v>3</v>
      </c>
      <c r="K34" s="7">
        <v>5</v>
      </c>
      <c r="L34" s="7">
        <v>3</v>
      </c>
      <c r="M34" s="4">
        <v>4</v>
      </c>
      <c r="N34" s="4">
        <v>3</v>
      </c>
      <c r="O34" s="4">
        <v>4</v>
      </c>
      <c r="P34" s="7">
        <v>3</v>
      </c>
      <c r="Q34" s="7">
        <v>3</v>
      </c>
      <c r="R34" s="4">
        <v>3</v>
      </c>
      <c r="S34" s="7">
        <v>5</v>
      </c>
      <c r="T34" s="7">
        <v>4</v>
      </c>
      <c r="U34" s="7">
        <v>5</v>
      </c>
      <c r="V34" s="7">
        <v>5</v>
      </c>
      <c r="W34" s="4">
        <v>4</v>
      </c>
      <c r="X34" s="4">
        <v>4</v>
      </c>
      <c r="Y34" s="4">
        <v>4</v>
      </c>
      <c r="Z34" s="4">
        <v>4</v>
      </c>
      <c r="AA34" s="7">
        <v>5</v>
      </c>
      <c r="AB34" s="7">
        <v>4</v>
      </c>
      <c r="AC34" s="7">
        <v>5</v>
      </c>
      <c r="AD34" s="7">
        <v>5</v>
      </c>
      <c r="AE34" s="4">
        <v>4</v>
      </c>
      <c r="AF34" s="4">
        <v>3</v>
      </c>
      <c r="AG34" s="4">
        <v>4</v>
      </c>
      <c r="AH34" s="7">
        <v>4</v>
      </c>
      <c r="AI34" s="7">
        <v>4</v>
      </c>
      <c r="AJ34" s="7">
        <v>5</v>
      </c>
      <c r="AK34" s="7">
        <v>2</v>
      </c>
      <c r="AL34" s="4">
        <v>3</v>
      </c>
      <c r="AM34" s="4">
        <v>3</v>
      </c>
      <c r="AN34" s="4">
        <v>4</v>
      </c>
      <c r="AO34" s="7">
        <v>5</v>
      </c>
      <c r="AP34" s="7">
        <v>2</v>
      </c>
      <c r="AQ34" s="7">
        <v>5</v>
      </c>
      <c r="AR34" s="7">
        <v>4</v>
      </c>
      <c r="AS34" s="3">
        <v>152</v>
      </c>
      <c r="AT34" s="3">
        <f t="shared" si="0"/>
        <v>77.948717948717942</v>
      </c>
      <c r="AU34" s="3" t="str">
        <f t="shared" si="1"/>
        <v>Tinggi</v>
      </c>
    </row>
    <row r="35" spans="1:48" x14ac:dyDescent="0.25">
      <c r="A35" s="3">
        <v>33</v>
      </c>
      <c r="B35" s="12" t="s">
        <v>77</v>
      </c>
      <c r="C35" s="12">
        <v>2</v>
      </c>
      <c r="D35" s="3">
        <v>1</v>
      </c>
      <c r="E35" s="3">
        <v>14</v>
      </c>
      <c r="F35" s="4">
        <v>4</v>
      </c>
      <c r="G35" s="4">
        <v>4</v>
      </c>
      <c r="H35" s="4">
        <v>5</v>
      </c>
      <c r="I35" s="7">
        <v>4</v>
      </c>
      <c r="J35" s="7">
        <v>5</v>
      </c>
      <c r="K35" s="7">
        <v>5</v>
      </c>
      <c r="L35" s="7">
        <v>4</v>
      </c>
      <c r="M35" s="4">
        <v>5</v>
      </c>
      <c r="N35" s="4">
        <v>5</v>
      </c>
      <c r="O35" s="4">
        <v>4</v>
      </c>
      <c r="P35" s="7">
        <v>3</v>
      </c>
      <c r="Q35" s="7">
        <v>3</v>
      </c>
      <c r="R35" s="4">
        <v>4</v>
      </c>
      <c r="S35" s="7">
        <v>5</v>
      </c>
      <c r="T35" s="7">
        <v>5</v>
      </c>
      <c r="U35" s="7">
        <v>5</v>
      </c>
      <c r="V35" s="7">
        <v>5</v>
      </c>
      <c r="W35" s="4">
        <v>5</v>
      </c>
      <c r="X35" s="4">
        <v>4</v>
      </c>
      <c r="Y35" s="4">
        <v>5</v>
      </c>
      <c r="Z35" s="4">
        <v>4</v>
      </c>
      <c r="AA35" s="7">
        <v>4</v>
      </c>
      <c r="AB35" s="7">
        <v>4</v>
      </c>
      <c r="AC35" s="7">
        <v>4</v>
      </c>
      <c r="AD35" s="7">
        <v>4</v>
      </c>
      <c r="AE35" s="4">
        <v>4</v>
      </c>
      <c r="AF35" s="4">
        <v>5</v>
      </c>
      <c r="AG35" s="4">
        <v>4</v>
      </c>
      <c r="AH35" s="7">
        <v>3</v>
      </c>
      <c r="AI35" s="7">
        <v>4</v>
      </c>
      <c r="AJ35" s="7">
        <v>3</v>
      </c>
      <c r="AK35" s="7">
        <v>5</v>
      </c>
      <c r="AL35" s="4">
        <v>4</v>
      </c>
      <c r="AM35" s="4">
        <v>3</v>
      </c>
      <c r="AN35" s="4">
        <v>5</v>
      </c>
      <c r="AO35" s="7">
        <v>3</v>
      </c>
      <c r="AP35" s="7">
        <v>4</v>
      </c>
      <c r="AQ35" s="7">
        <v>5</v>
      </c>
      <c r="AR35" s="7">
        <v>2</v>
      </c>
      <c r="AS35" s="3">
        <v>163</v>
      </c>
      <c r="AT35" s="3">
        <f t="shared" si="0"/>
        <v>83.589743589743591</v>
      </c>
      <c r="AU35" s="3" t="str">
        <f t="shared" si="1"/>
        <v>Tinggi</v>
      </c>
    </row>
    <row r="36" spans="1:48" x14ac:dyDescent="0.25">
      <c r="A36" s="3">
        <v>34</v>
      </c>
      <c r="B36" s="3" t="s">
        <v>78</v>
      </c>
      <c r="C36" s="3">
        <v>1</v>
      </c>
      <c r="D36" s="3">
        <v>2</v>
      </c>
      <c r="E36" s="3">
        <v>17</v>
      </c>
      <c r="F36" s="4">
        <v>3</v>
      </c>
      <c r="G36" s="4">
        <v>3</v>
      </c>
      <c r="H36" s="4">
        <v>5</v>
      </c>
      <c r="I36" s="7">
        <v>4</v>
      </c>
      <c r="J36" s="7">
        <v>4</v>
      </c>
      <c r="K36" s="7">
        <v>5</v>
      </c>
      <c r="L36" s="7">
        <v>4</v>
      </c>
      <c r="M36" s="4">
        <v>5</v>
      </c>
      <c r="N36" s="4">
        <v>5</v>
      </c>
      <c r="O36" s="4">
        <v>4</v>
      </c>
      <c r="P36" s="7">
        <v>3</v>
      </c>
      <c r="Q36" s="7">
        <v>2</v>
      </c>
      <c r="R36" s="4">
        <v>3</v>
      </c>
      <c r="S36" s="7">
        <v>3</v>
      </c>
      <c r="T36" s="7">
        <v>3</v>
      </c>
      <c r="U36" s="7">
        <v>3</v>
      </c>
      <c r="V36" s="7">
        <v>3</v>
      </c>
      <c r="W36" s="4">
        <v>3</v>
      </c>
      <c r="X36" s="4">
        <v>3</v>
      </c>
      <c r="Y36" s="4">
        <v>3</v>
      </c>
      <c r="Z36" s="4">
        <v>5</v>
      </c>
      <c r="AA36" s="7">
        <v>3</v>
      </c>
      <c r="AB36" s="7">
        <v>3</v>
      </c>
      <c r="AC36" s="7">
        <v>3</v>
      </c>
      <c r="AD36" s="7">
        <v>3</v>
      </c>
      <c r="AE36" s="4">
        <v>4</v>
      </c>
      <c r="AF36" s="4">
        <v>5</v>
      </c>
      <c r="AG36" s="4">
        <v>4</v>
      </c>
      <c r="AH36" s="7">
        <v>3</v>
      </c>
      <c r="AI36" s="7">
        <v>3</v>
      </c>
      <c r="AJ36" s="7">
        <v>3</v>
      </c>
      <c r="AK36" s="7">
        <v>2</v>
      </c>
      <c r="AL36" s="4">
        <v>4</v>
      </c>
      <c r="AM36" s="4">
        <v>3</v>
      </c>
      <c r="AN36" s="4">
        <v>4</v>
      </c>
      <c r="AO36" s="7">
        <v>3</v>
      </c>
      <c r="AP36" s="7">
        <v>2</v>
      </c>
      <c r="AQ36" s="7">
        <v>3</v>
      </c>
      <c r="AR36" s="7">
        <v>2</v>
      </c>
      <c r="AS36" s="3">
        <v>133</v>
      </c>
      <c r="AT36" s="3">
        <f t="shared" si="0"/>
        <v>68.205128205128204</v>
      </c>
      <c r="AU36" s="3" t="str">
        <f t="shared" si="1"/>
        <v>Sedang</v>
      </c>
    </row>
    <row r="37" spans="1:48" x14ac:dyDescent="0.25">
      <c r="A37" s="3">
        <v>35</v>
      </c>
      <c r="B37" s="12" t="s">
        <v>79</v>
      </c>
      <c r="C37" s="12">
        <v>2</v>
      </c>
      <c r="D37" s="3">
        <v>2</v>
      </c>
      <c r="E37" s="3">
        <v>16</v>
      </c>
      <c r="F37" s="4">
        <v>3</v>
      </c>
      <c r="G37" s="4">
        <v>5</v>
      </c>
      <c r="H37" s="4">
        <v>5</v>
      </c>
      <c r="I37" s="7">
        <v>2</v>
      </c>
      <c r="J37" s="7">
        <v>2</v>
      </c>
      <c r="K37" s="7">
        <v>5</v>
      </c>
      <c r="L37" s="7">
        <v>2</v>
      </c>
      <c r="M37" s="4">
        <v>3</v>
      </c>
      <c r="N37" s="4">
        <v>3</v>
      </c>
      <c r="O37" s="4">
        <v>3</v>
      </c>
      <c r="P37" s="7">
        <v>2</v>
      </c>
      <c r="Q37" s="7">
        <v>2</v>
      </c>
      <c r="R37" s="4">
        <v>3</v>
      </c>
      <c r="S37" s="7">
        <v>5</v>
      </c>
      <c r="T37" s="7">
        <v>5</v>
      </c>
      <c r="U37" s="7">
        <v>4</v>
      </c>
      <c r="V37" s="7">
        <v>5</v>
      </c>
      <c r="W37" s="4">
        <v>3</v>
      </c>
      <c r="X37" s="4">
        <v>4</v>
      </c>
      <c r="Y37" s="4">
        <v>5</v>
      </c>
      <c r="Z37" s="4">
        <v>2</v>
      </c>
      <c r="AA37" s="7">
        <v>5</v>
      </c>
      <c r="AB37" s="7">
        <v>4</v>
      </c>
      <c r="AC37" s="7">
        <v>5</v>
      </c>
      <c r="AD37" s="7">
        <v>5</v>
      </c>
      <c r="AE37" s="4">
        <v>4</v>
      </c>
      <c r="AF37" s="4">
        <v>2</v>
      </c>
      <c r="AG37" s="4">
        <v>1</v>
      </c>
      <c r="AH37" s="7">
        <v>4</v>
      </c>
      <c r="AI37" s="7">
        <v>3</v>
      </c>
      <c r="AJ37" s="7">
        <v>2</v>
      </c>
      <c r="AK37" s="7">
        <v>1</v>
      </c>
      <c r="AL37" s="4">
        <v>2</v>
      </c>
      <c r="AM37" s="4">
        <v>4</v>
      </c>
      <c r="AN37" s="4">
        <v>3</v>
      </c>
      <c r="AO37" s="7">
        <v>5</v>
      </c>
      <c r="AP37" s="7">
        <v>4</v>
      </c>
      <c r="AQ37" s="7">
        <v>4</v>
      </c>
      <c r="AR37" s="7">
        <v>2</v>
      </c>
      <c r="AS37" s="3">
        <v>133</v>
      </c>
      <c r="AT37" s="3">
        <f t="shared" si="0"/>
        <v>68.205128205128204</v>
      </c>
      <c r="AU37" s="3" t="str">
        <f t="shared" si="1"/>
        <v>Sedang</v>
      </c>
    </row>
    <row r="38" spans="1:48" x14ac:dyDescent="0.25">
      <c r="A38" s="3">
        <v>36</v>
      </c>
      <c r="B38" s="3" t="s">
        <v>80</v>
      </c>
      <c r="C38" s="3">
        <v>1</v>
      </c>
      <c r="D38" s="3">
        <v>1</v>
      </c>
      <c r="E38" s="3">
        <v>14</v>
      </c>
      <c r="F38" s="4">
        <v>4</v>
      </c>
      <c r="G38" s="4">
        <v>5</v>
      </c>
      <c r="H38" s="4">
        <v>5</v>
      </c>
      <c r="I38" s="7">
        <v>4</v>
      </c>
      <c r="J38" s="7">
        <v>5</v>
      </c>
      <c r="K38" s="7">
        <v>5</v>
      </c>
      <c r="L38" s="7">
        <v>2</v>
      </c>
      <c r="M38" s="4">
        <v>5</v>
      </c>
      <c r="N38" s="4">
        <v>5</v>
      </c>
      <c r="O38" s="4">
        <v>2</v>
      </c>
      <c r="P38" s="7">
        <v>3</v>
      </c>
      <c r="Q38" s="7">
        <v>4</v>
      </c>
      <c r="R38" s="4">
        <v>3</v>
      </c>
      <c r="S38" s="7">
        <v>2</v>
      </c>
      <c r="T38" s="7">
        <v>4</v>
      </c>
      <c r="U38" s="7">
        <v>5</v>
      </c>
      <c r="V38" s="7">
        <v>5</v>
      </c>
      <c r="W38" s="4">
        <v>4</v>
      </c>
      <c r="X38" s="4">
        <v>2</v>
      </c>
      <c r="Y38" s="4">
        <v>5</v>
      </c>
      <c r="Z38" s="4">
        <v>4</v>
      </c>
      <c r="AA38" s="7">
        <v>4</v>
      </c>
      <c r="AB38" s="7">
        <v>5</v>
      </c>
      <c r="AC38" s="7">
        <v>3</v>
      </c>
      <c r="AD38" s="7">
        <v>1</v>
      </c>
      <c r="AE38" s="4">
        <v>5</v>
      </c>
      <c r="AF38" s="4">
        <v>3</v>
      </c>
      <c r="AG38" s="4">
        <v>2</v>
      </c>
      <c r="AH38" s="7">
        <v>3</v>
      </c>
      <c r="AI38" s="7">
        <v>3</v>
      </c>
      <c r="AJ38" s="7">
        <v>4</v>
      </c>
      <c r="AK38" s="7">
        <v>5</v>
      </c>
      <c r="AL38" s="4">
        <v>4</v>
      </c>
      <c r="AM38" s="4">
        <v>5</v>
      </c>
      <c r="AN38" s="4">
        <v>3</v>
      </c>
      <c r="AO38" s="7">
        <v>5</v>
      </c>
      <c r="AP38" s="7">
        <v>2</v>
      </c>
      <c r="AQ38" s="7">
        <v>5</v>
      </c>
      <c r="AR38" s="7">
        <v>5</v>
      </c>
      <c r="AS38" s="3">
        <v>150</v>
      </c>
      <c r="AT38" s="3">
        <f t="shared" si="0"/>
        <v>76.92307692307692</v>
      </c>
      <c r="AU38" s="3" t="str">
        <f t="shared" si="1"/>
        <v>Tinggi</v>
      </c>
    </row>
    <row r="39" spans="1:48" x14ac:dyDescent="0.25">
      <c r="A39" s="3">
        <v>37</v>
      </c>
      <c r="B39" s="3" t="s">
        <v>81</v>
      </c>
      <c r="C39" s="3">
        <v>1</v>
      </c>
      <c r="D39" s="3">
        <v>2</v>
      </c>
      <c r="E39" s="3">
        <v>19</v>
      </c>
      <c r="F39" s="4">
        <v>3</v>
      </c>
      <c r="G39" s="4">
        <v>4</v>
      </c>
      <c r="H39" s="4">
        <v>2</v>
      </c>
      <c r="I39" s="7">
        <v>3</v>
      </c>
      <c r="J39" s="7">
        <v>3</v>
      </c>
      <c r="K39" s="7">
        <v>5</v>
      </c>
      <c r="L39" s="7">
        <v>4</v>
      </c>
      <c r="M39" s="4">
        <v>4</v>
      </c>
      <c r="N39" s="4">
        <v>4</v>
      </c>
      <c r="O39" s="4">
        <v>3</v>
      </c>
      <c r="P39" s="7">
        <v>4</v>
      </c>
      <c r="Q39" s="7">
        <v>4</v>
      </c>
      <c r="R39" s="4">
        <v>2</v>
      </c>
      <c r="S39" s="7">
        <v>4</v>
      </c>
      <c r="T39" s="7">
        <v>4</v>
      </c>
      <c r="U39" s="7">
        <v>5</v>
      </c>
      <c r="V39" s="7">
        <v>4</v>
      </c>
      <c r="W39" s="4">
        <v>2</v>
      </c>
      <c r="X39" s="4">
        <v>3</v>
      </c>
      <c r="Y39" s="4">
        <v>5</v>
      </c>
      <c r="Z39" s="4">
        <v>5</v>
      </c>
      <c r="AA39" s="7">
        <v>4</v>
      </c>
      <c r="AB39" s="7">
        <v>3</v>
      </c>
      <c r="AC39" s="7">
        <v>3</v>
      </c>
      <c r="AD39" s="7">
        <v>3</v>
      </c>
      <c r="AE39" s="4">
        <v>5</v>
      </c>
      <c r="AF39" s="4">
        <v>5</v>
      </c>
      <c r="AG39" s="4">
        <v>3</v>
      </c>
      <c r="AH39" s="7">
        <v>4</v>
      </c>
      <c r="AI39" s="7">
        <v>5</v>
      </c>
      <c r="AJ39" s="7">
        <v>3</v>
      </c>
      <c r="AK39" s="7">
        <v>4</v>
      </c>
      <c r="AL39" s="4">
        <v>2</v>
      </c>
      <c r="AM39" s="4">
        <v>4</v>
      </c>
      <c r="AN39" s="4">
        <v>3</v>
      </c>
      <c r="AO39" s="7">
        <v>3</v>
      </c>
      <c r="AP39" s="7">
        <v>5</v>
      </c>
      <c r="AQ39" s="7">
        <v>5</v>
      </c>
      <c r="AR39" s="7">
        <v>5</v>
      </c>
      <c r="AS39" s="3">
        <v>146</v>
      </c>
      <c r="AT39" s="3">
        <f t="shared" si="0"/>
        <v>74.871794871794876</v>
      </c>
      <c r="AU39" s="3" t="str">
        <f t="shared" si="1"/>
        <v>Sedang</v>
      </c>
    </row>
    <row r="40" spans="1:48" x14ac:dyDescent="0.25">
      <c r="A40" s="3">
        <v>38</v>
      </c>
      <c r="B40" s="3" t="s">
        <v>82</v>
      </c>
      <c r="C40" s="3">
        <v>1</v>
      </c>
      <c r="D40" s="3">
        <v>2</v>
      </c>
      <c r="E40" s="3">
        <v>16</v>
      </c>
      <c r="F40" s="4">
        <v>5</v>
      </c>
      <c r="G40" s="4">
        <v>4</v>
      </c>
      <c r="H40" s="4">
        <v>4</v>
      </c>
      <c r="I40" s="7">
        <v>4</v>
      </c>
      <c r="J40" s="7">
        <v>4</v>
      </c>
      <c r="K40" s="7">
        <v>5</v>
      </c>
      <c r="L40" s="7">
        <v>3</v>
      </c>
      <c r="M40" s="4">
        <v>5</v>
      </c>
      <c r="N40" s="4">
        <v>4</v>
      </c>
      <c r="O40" s="4">
        <v>5</v>
      </c>
      <c r="P40" s="7">
        <v>3</v>
      </c>
      <c r="Q40" s="7">
        <v>3</v>
      </c>
      <c r="R40" s="4">
        <v>4</v>
      </c>
      <c r="S40" s="7">
        <v>4</v>
      </c>
      <c r="T40" s="7">
        <v>4</v>
      </c>
      <c r="U40" s="7">
        <v>4</v>
      </c>
      <c r="V40" s="7">
        <v>3</v>
      </c>
      <c r="W40" s="4">
        <v>4</v>
      </c>
      <c r="X40" s="4">
        <v>5</v>
      </c>
      <c r="Y40" s="4">
        <v>5</v>
      </c>
      <c r="Z40" s="4">
        <v>4</v>
      </c>
      <c r="AA40" s="7">
        <v>3</v>
      </c>
      <c r="AB40" s="7">
        <v>4</v>
      </c>
      <c r="AC40" s="7">
        <v>5</v>
      </c>
      <c r="AD40" s="7">
        <v>5</v>
      </c>
      <c r="AE40" s="4">
        <v>5</v>
      </c>
      <c r="AF40" s="4">
        <v>5</v>
      </c>
      <c r="AG40" s="4">
        <v>5</v>
      </c>
      <c r="AH40" s="7">
        <v>2</v>
      </c>
      <c r="AI40" s="7">
        <v>3</v>
      </c>
      <c r="AJ40" s="7">
        <v>3</v>
      </c>
      <c r="AK40" s="7">
        <v>3</v>
      </c>
      <c r="AL40" s="4">
        <v>4</v>
      </c>
      <c r="AM40" s="4">
        <v>4</v>
      </c>
      <c r="AN40" s="4">
        <v>5</v>
      </c>
      <c r="AO40" s="7">
        <v>4</v>
      </c>
      <c r="AP40" s="7">
        <v>4</v>
      </c>
      <c r="AQ40" s="7">
        <v>5</v>
      </c>
      <c r="AR40" s="7">
        <v>4</v>
      </c>
      <c r="AS40" s="3">
        <v>159</v>
      </c>
      <c r="AT40" s="3">
        <f t="shared" si="0"/>
        <v>81.538461538461533</v>
      </c>
      <c r="AU40" s="3" t="str">
        <f t="shared" si="1"/>
        <v>Tinggi</v>
      </c>
    </row>
    <row r="41" spans="1:48" x14ac:dyDescent="0.25">
      <c r="A41" s="3">
        <v>39</v>
      </c>
      <c r="B41" s="3" t="s">
        <v>83</v>
      </c>
      <c r="C41" s="3">
        <v>1</v>
      </c>
      <c r="D41" s="3">
        <v>2</v>
      </c>
      <c r="E41" s="3">
        <v>17</v>
      </c>
      <c r="F41" s="4">
        <v>3</v>
      </c>
      <c r="G41" s="4">
        <v>3</v>
      </c>
      <c r="H41" s="4">
        <v>2</v>
      </c>
      <c r="I41" s="7">
        <v>3</v>
      </c>
      <c r="J41" s="7">
        <v>3</v>
      </c>
      <c r="K41" s="7">
        <v>5</v>
      </c>
      <c r="L41" s="7">
        <v>3</v>
      </c>
      <c r="M41" s="4">
        <v>3</v>
      </c>
      <c r="N41" s="4">
        <v>3</v>
      </c>
      <c r="O41" s="4">
        <v>1</v>
      </c>
      <c r="P41" s="7">
        <v>4</v>
      </c>
      <c r="Q41" s="7">
        <v>3</v>
      </c>
      <c r="R41" s="4">
        <v>2</v>
      </c>
      <c r="S41" s="7">
        <v>3</v>
      </c>
      <c r="T41" s="7">
        <v>1</v>
      </c>
      <c r="U41" s="7">
        <v>4</v>
      </c>
      <c r="V41" s="7">
        <v>3</v>
      </c>
      <c r="W41" s="4">
        <v>3</v>
      </c>
      <c r="X41" s="4">
        <v>2</v>
      </c>
      <c r="Y41" s="4">
        <v>3</v>
      </c>
      <c r="Z41" s="4">
        <v>3</v>
      </c>
      <c r="AA41" s="7">
        <v>3</v>
      </c>
      <c r="AB41" s="7">
        <v>3</v>
      </c>
      <c r="AC41" s="7">
        <v>1</v>
      </c>
      <c r="AD41" s="7">
        <v>4</v>
      </c>
      <c r="AE41" s="4">
        <v>3</v>
      </c>
      <c r="AF41" s="4">
        <v>2</v>
      </c>
      <c r="AG41" s="4">
        <v>2</v>
      </c>
      <c r="AH41" s="7">
        <v>4</v>
      </c>
      <c r="AI41" s="7">
        <v>3</v>
      </c>
      <c r="AJ41" s="7">
        <v>3</v>
      </c>
      <c r="AK41" s="7">
        <v>4</v>
      </c>
      <c r="AL41" s="4">
        <v>3</v>
      </c>
      <c r="AM41" s="4">
        <v>2</v>
      </c>
      <c r="AN41" s="4">
        <v>2</v>
      </c>
      <c r="AO41" s="7">
        <v>5</v>
      </c>
      <c r="AP41" s="7">
        <v>3</v>
      </c>
      <c r="AQ41" s="7">
        <v>5</v>
      </c>
      <c r="AR41" s="7">
        <v>5</v>
      </c>
      <c r="AS41" s="3">
        <v>117</v>
      </c>
      <c r="AT41" s="3">
        <f t="shared" si="0"/>
        <v>60</v>
      </c>
      <c r="AU41" s="3" t="str">
        <f t="shared" si="1"/>
        <v>Sedang</v>
      </c>
    </row>
    <row r="42" spans="1:48" x14ac:dyDescent="0.25">
      <c r="A42" s="3">
        <v>40</v>
      </c>
      <c r="B42" s="3" t="s">
        <v>84</v>
      </c>
      <c r="C42" s="3">
        <v>1</v>
      </c>
      <c r="D42" s="3">
        <v>2</v>
      </c>
      <c r="E42" s="3">
        <v>16</v>
      </c>
      <c r="F42" s="9">
        <v>3</v>
      </c>
      <c r="G42" s="9">
        <v>4</v>
      </c>
      <c r="H42" s="9">
        <v>4</v>
      </c>
      <c r="I42" s="10">
        <v>4</v>
      </c>
      <c r="J42" s="10">
        <v>4</v>
      </c>
      <c r="K42" s="10">
        <v>5</v>
      </c>
      <c r="L42" s="10">
        <v>3</v>
      </c>
      <c r="M42" s="9">
        <v>5</v>
      </c>
      <c r="N42" s="9">
        <v>4</v>
      </c>
      <c r="O42" s="9">
        <v>5</v>
      </c>
      <c r="P42" s="10">
        <v>3</v>
      </c>
      <c r="Q42" s="10">
        <v>3</v>
      </c>
      <c r="R42" s="9">
        <v>4</v>
      </c>
      <c r="S42" s="10">
        <v>4</v>
      </c>
      <c r="T42" s="10">
        <v>4</v>
      </c>
      <c r="U42" s="10">
        <v>4</v>
      </c>
      <c r="V42" s="10">
        <v>3</v>
      </c>
      <c r="W42" s="9">
        <v>4</v>
      </c>
      <c r="X42" s="9">
        <v>5</v>
      </c>
      <c r="Y42" s="9">
        <v>4</v>
      </c>
      <c r="Z42" s="9">
        <v>3</v>
      </c>
      <c r="AA42" s="10">
        <v>4</v>
      </c>
      <c r="AB42" s="10">
        <v>5</v>
      </c>
      <c r="AC42" s="10">
        <v>5</v>
      </c>
      <c r="AD42" s="10">
        <v>1</v>
      </c>
      <c r="AE42" s="9">
        <v>5</v>
      </c>
      <c r="AF42" s="9">
        <v>5</v>
      </c>
      <c r="AG42" s="9">
        <v>4</v>
      </c>
      <c r="AH42" s="10">
        <v>3</v>
      </c>
      <c r="AI42" s="10">
        <v>3</v>
      </c>
      <c r="AJ42" s="10">
        <v>3</v>
      </c>
      <c r="AK42" s="10">
        <v>3</v>
      </c>
      <c r="AL42" s="9">
        <v>4</v>
      </c>
      <c r="AM42" s="9">
        <v>4</v>
      </c>
      <c r="AN42" s="9">
        <v>5</v>
      </c>
      <c r="AO42" s="10">
        <v>4</v>
      </c>
      <c r="AP42" s="10">
        <v>4</v>
      </c>
      <c r="AQ42" s="10">
        <v>5</v>
      </c>
      <c r="AR42" s="10">
        <v>4</v>
      </c>
      <c r="AS42" s="11">
        <v>153</v>
      </c>
      <c r="AT42" s="3">
        <f t="shared" si="0"/>
        <v>78.461538461538467</v>
      </c>
      <c r="AU42" s="3" t="str">
        <f t="shared" si="1"/>
        <v>Tinggi</v>
      </c>
    </row>
    <row r="43" spans="1:48" x14ac:dyDescent="0.25">
      <c r="AS43" s="1">
        <f>AVERAGE(AS3:AS42)</f>
        <v>143.22499999999999</v>
      </c>
      <c r="AT43" s="14">
        <f>AVERAGE(AT3:AT42)</f>
        <v>73.448717948717956</v>
      </c>
      <c r="AU43" s="1" t="str">
        <f t="shared" si="1"/>
        <v>Sedang</v>
      </c>
      <c r="AV43" s="2"/>
    </row>
    <row r="44" spans="1:48" x14ac:dyDescent="0.25">
      <c r="AS44" s="8"/>
      <c r="AT44" s="2"/>
      <c r="AU44" s="2"/>
      <c r="AV44" s="2"/>
    </row>
    <row r="45" spans="1:48" x14ac:dyDescent="0.25">
      <c r="AS45" s="8"/>
      <c r="AT45" s="2"/>
      <c r="AU45" s="2"/>
      <c r="AV45" s="2"/>
    </row>
    <row r="46" spans="1:48" x14ac:dyDescent="0.25">
      <c r="AS46" s="2"/>
      <c r="AT46" s="2"/>
      <c r="AU46" s="2"/>
      <c r="AV46" s="2"/>
    </row>
  </sheetData>
  <mergeCells count="5">
    <mergeCell ref="AU1:AU2"/>
    <mergeCell ref="AW11:AX11"/>
    <mergeCell ref="AS1:AS2"/>
    <mergeCell ref="A1:AR1"/>
    <mergeCell ref="AT1:AT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5"/>
  <sheetViews>
    <sheetView topLeftCell="F21" workbookViewId="0">
      <selection activeCell="W25" sqref="W25"/>
    </sheetView>
  </sheetViews>
  <sheetFormatPr defaultRowHeight="15" x14ac:dyDescent="0.25"/>
  <cols>
    <col min="1" max="1" width="3.5703125" bestFit="1" customWidth="1"/>
    <col min="2" max="2" width="23.42578125" bestFit="1" customWidth="1"/>
    <col min="3" max="3" width="13.28515625" bestFit="1" customWidth="1"/>
    <col min="4" max="4" width="11" bestFit="1" customWidth="1"/>
    <col min="5" max="5" width="6.42578125" customWidth="1"/>
    <col min="6" max="6" width="5.85546875" customWidth="1"/>
    <col min="7" max="7" width="4.5703125" customWidth="1"/>
    <col min="8" max="8" width="4.85546875" customWidth="1"/>
    <col min="9" max="9" width="5.140625" customWidth="1"/>
    <col min="10" max="10" width="5" customWidth="1"/>
    <col min="11" max="11" width="4.7109375" customWidth="1"/>
    <col min="12" max="12" width="5" customWidth="1"/>
    <col min="13" max="14" width="5" style="2" customWidth="1"/>
    <col min="15" max="15" width="12.5703125" style="2" customWidth="1"/>
    <col min="16" max="16" width="5.42578125" customWidth="1"/>
    <col min="17" max="17" width="4.85546875" customWidth="1"/>
    <col min="18" max="19" width="5" customWidth="1"/>
    <col min="20" max="20" width="4.140625" bestFit="1" customWidth="1"/>
    <col min="21" max="22" width="4.140625" style="2" customWidth="1"/>
    <col min="23" max="23" width="13.7109375" style="2" customWidth="1"/>
    <col min="24" max="28" width="4.140625" bestFit="1" customWidth="1"/>
    <col min="29" max="30" width="4.140625" style="2" customWidth="1"/>
    <col min="31" max="31" width="15.140625" style="2" customWidth="1"/>
    <col min="32" max="39" width="4.140625" bestFit="1" customWidth="1"/>
    <col min="40" max="41" width="4.140625" style="2" customWidth="1"/>
    <col min="42" max="42" width="13.85546875" style="2" customWidth="1"/>
    <col min="43" max="43" width="4.42578125" customWidth="1"/>
    <col min="44" max="49" width="4.140625" bestFit="1" customWidth="1"/>
    <col min="50" max="51" width="4.140625" style="2" customWidth="1"/>
    <col min="52" max="52" width="14.7109375" style="2" customWidth="1"/>
    <col min="53" max="59" width="4.140625" bestFit="1" customWidth="1"/>
    <col min="60" max="61" width="4.140625" style="2" customWidth="1"/>
    <col min="62" max="62" width="13.140625" style="2" customWidth="1"/>
    <col min="63" max="63" width="12.28515625" bestFit="1" customWidth="1"/>
    <col min="64" max="64" width="12" bestFit="1" customWidth="1"/>
    <col min="65" max="65" width="14.140625" bestFit="1" customWidth="1"/>
  </cols>
  <sheetData>
    <row r="1" spans="1:65" x14ac:dyDescent="0.25">
      <c r="A1" s="39" t="s">
        <v>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1"/>
    </row>
    <row r="2" spans="1:65" x14ac:dyDescent="0.25">
      <c r="A2" s="43"/>
      <c r="B2" s="44"/>
      <c r="C2" s="44"/>
      <c r="D2" s="44"/>
      <c r="E2" s="45"/>
      <c r="F2" s="39" t="s">
        <v>102</v>
      </c>
      <c r="G2" s="40"/>
      <c r="H2" s="40"/>
      <c r="I2" s="40"/>
      <c r="J2" s="40"/>
      <c r="K2" s="40"/>
      <c r="L2" s="41"/>
      <c r="M2" s="46" t="s">
        <v>108</v>
      </c>
      <c r="N2" s="46" t="s">
        <v>85</v>
      </c>
      <c r="O2" s="46" t="s">
        <v>86</v>
      </c>
      <c r="P2" s="39" t="s">
        <v>103</v>
      </c>
      <c r="Q2" s="40"/>
      <c r="R2" s="40"/>
      <c r="S2" s="40"/>
      <c r="T2" s="41"/>
      <c r="U2" s="46" t="s">
        <v>111</v>
      </c>
      <c r="V2" s="46" t="s">
        <v>85</v>
      </c>
      <c r="W2" s="46" t="s">
        <v>86</v>
      </c>
      <c r="X2" s="39" t="s">
        <v>104</v>
      </c>
      <c r="Y2" s="40"/>
      <c r="Z2" s="40"/>
      <c r="AA2" s="40"/>
      <c r="AB2" s="41"/>
      <c r="AC2" s="47" t="s">
        <v>113</v>
      </c>
      <c r="AD2" s="47" t="s">
        <v>85</v>
      </c>
      <c r="AE2" s="47" t="s">
        <v>86</v>
      </c>
      <c r="AF2" s="39" t="s">
        <v>105</v>
      </c>
      <c r="AG2" s="40"/>
      <c r="AH2" s="40"/>
      <c r="AI2" s="40"/>
      <c r="AJ2" s="40"/>
      <c r="AK2" s="40"/>
      <c r="AL2" s="40"/>
      <c r="AM2" s="41"/>
      <c r="AN2" s="47" t="s">
        <v>114</v>
      </c>
      <c r="AO2" s="47" t="s">
        <v>85</v>
      </c>
      <c r="AP2" s="47" t="s">
        <v>86</v>
      </c>
      <c r="AQ2" s="39" t="s">
        <v>106</v>
      </c>
      <c r="AR2" s="40"/>
      <c r="AS2" s="40"/>
      <c r="AT2" s="40"/>
      <c r="AU2" s="40"/>
      <c r="AV2" s="40"/>
      <c r="AW2" s="41"/>
      <c r="AX2" s="47" t="s">
        <v>116</v>
      </c>
      <c r="AY2" s="47" t="s">
        <v>85</v>
      </c>
      <c r="AZ2" s="47" t="s">
        <v>86</v>
      </c>
      <c r="BA2" s="39" t="s">
        <v>107</v>
      </c>
      <c r="BB2" s="40"/>
      <c r="BC2" s="40"/>
      <c r="BD2" s="40"/>
      <c r="BE2" s="40"/>
      <c r="BF2" s="40"/>
      <c r="BG2" s="41"/>
      <c r="BH2" s="47" t="s">
        <v>117</v>
      </c>
      <c r="BI2" s="47" t="s">
        <v>85</v>
      </c>
      <c r="BJ2" s="47" t="s">
        <v>86</v>
      </c>
      <c r="BK2" s="42" t="s">
        <v>118</v>
      </c>
      <c r="BL2" s="42" t="s">
        <v>85</v>
      </c>
      <c r="BM2" s="42" t="s">
        <v>86</v>
      </c>
    </row>
    <row r="3" spans="1:65" x14ac:dyDescent="0.25">
      <c r="A3" s="19" t="s">
        <v>1</v>
      </c>
      <c r="B3" s="19" t="s">
        <v>0</v>
      </c>
      <c r="C3" s="19" t="s">
        <v>2</v>
      </c>
      <c r="D3" s="19" t="s">
        <v>3</v>
      </c>
      <c r="E3" s="19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46"/>
      <c r="N3" s="46"/>
      <c r="O3" s="46"/>
      <c r="P3" s="5" t="s">
        <v>12</v>
      </c>
      <c r="Q3" s="5" t="s">
        <v>13</v>
      </c>
      <c r="R3" s="5" t="s">
        <v>14</v>
      </c>
      <c r="S3" s="6" t="s">
        <v>15</v>
      </c>
      <c r="T3" s="6" t="s">
        <v>16</v>
      </c>
      <c r="U3" s="46"/>
      <c r="V3" s="46"/>
      <c r="W3" s="46"/>
      <c r="X3" s="5" t="s">
        <v>17</v>
      </c>
      <c r="Y3" s="6" t="s">
        <v>18</v>
      </c>
      <c r="Z3" s="6" t="s">
        <v>19</v>
      </c>
      <c r="AA3" s="6" t="s">
        <v>20</v>
      </c>
      <c r="AB3" s="6" t="s">
        <v>21</v>
      </c>
      <c r="AC3" s="48"/>
      <c r="AD3" s="48"/>
      <c r="AE3" s="48"/>
      <c r="AF3" s="5" t="s">
        <v>22</v>
      </c>
      <c r="AG3" s="5" t="s">
        <v>23</v>
      </c>
      <c r="AH3" s="5" t="s">
        <v>24</v>
      </c>
      <c r="AI3" s="5" t="s">
        <v>25</v>
      </c>
      <c r="AJ3" s="6" t="s">
        <v>26</v>
      </c>
      <c r="AK3" s="6" t="s">
        <v>27</v>
      </c>
      <c r="AL3" s="6" t="s">
        <v>28</v>
      </c>
      <c r="AM3" s="6" t="s">
        <v>29</v>
      </c>
      <c r="AN3" s="48"/>
      <c r="AO3" s="48"/>
      <c r="AP3" s="48"/>
      <c r="AQ3" s="5" t="s">
        <v>30</v>
      </c>
      <c r="AR3" s="5" t="s">
        <v>31</v>
      </c>
      <c r="AS3" s="5" t="s">
        <v>32</v>
      </c>
      <c r="AT3" s="6" t="s">
        <v>33</v>
      </c>
      <c r="AU3" s="6" t="s">
        <v>34</v>
      </c>
      <c r="AV3" s="6" t="s">
        <v>35</v>
      </c>
      <c r="AW3" s="6" t="s">
        <v>36</v>
      </c>
      <c r="AX3" s="48"/>
      <c r="AY3" s="48"/>
      <c r="AZ3" s="48"/>
      <c r="BA3" s="5" t="s">
        <v>37</v>
      </c>
      <c r="BB3" s="5" t="s">
        <v>38</v>
      </c>
      <c r="BC3" s="5" t="s">
        <v>39</v>
      </c>
      <c r="BD3" s="6" t="s">
        <v>40</v>
      </c>
      <c r="BE3" s="6" t="s">
        <v>41</v>
      </c>
      <c r="BF3" s="6" t="s">
        <v>42</v>
      </c>
      <c r="BG3" s="6" t="s">
        <v>43</v>
      </c>
      <c r="BH3" s="48"/>
      <c r="BI3" s="48"/>
      <c r="BJ3" s="48"/>
      <c r="BK3" s="42"/>
      <c r="BL3" s="42"/>
      <c r="BM3" s="42"/>
    </row>
    <row r="4" spans="1:65" x14ac:dyDescent="0.25">
      <c r="A4" s="19">
        <v>1</v>
      </c>
      <c r="B4" s="19" t="s">
        <v>45</v>
      </c>
      <c r="C4" s="19">
        <v>1</v>
      </c>
      <c r="D4" s="19">
        <v>2</v>
      </c>
      <c r="E4" s="19">
        <v>18</v>
      </c>
      <c r="F4" s="4">
        <v>5</v>
      </c>
      <c r="G4" s="4">
        <v>4</v>
      </c>
      <c r="H4" s="4">
        <v>4</v>
      </c>
      <c r="I4" s="7">
        <v>4</v>
      </c>
      <c r="J4" s="7">
        <v>5</v>
      </c>
      <c r="K4" s="7">
        <v>5</v>
      </c>
      <c r="L4" s="7">
        <v>5</v>
      </c>
      <c r="M4" s="21">
        <f>SUM(F4:L4)</f>
        <v>32</v>
      </c>
      <c r="N4" s="21">
        <f>M4*100/35</f>
        <v>91.428571428571431</v>
      </c>
      <c r="O4" s="19" t="str">
        <f>IF(N4&lt;54,"Sangat Rendah",IF(N4&lt;59,"Rendah",IF(N4&lt;75,"Sedang",IF(N4&lt;85,"Tinggi",IF(N4&lt;100,"Sangat Tinggi")))))</f>
        <v>Sangat Tinggi</v>
      </c>
      <c r="P4" s="4">
        <v>2</v>
      </c>
      <c r="Q4" s="4">
        <v>4</v>
      </c>
      <c r="R4" s="4">
        <v>2</v>
      </c>
      <c r="S4" s="7">
        <v>5</v>
      </c>
      <c r="T4" s="7">
        <v>5</v>
      </c>
      <c r="U4" s="21">
        <f>SUM(P4:T4)</f>
        <v>18</v>
      </c>
      <c r="V4" s="21">
        <f>U4*100/25</f>
        <v>72</v>
      </c>
      <c r="W4" s="19" t="str">
        <f>IF(V4&lt;54,"Sangat Rendah",IF(V4&lt;59,"Rendah",IF(V4&lt;75,"Sedang",IF(V4&lt;85,"Tinggi",IF(V4&lt;100,"Sangat Tinggi")))))</f>
        <v>Sedang</v>
      </c>
      <c r="X4" s="4">
        <v>2</v>
      </c>
      <c r="Y4" s="7">
        <v>4</v>
      </c>
      <c r="Z4" s="7">
        <v>3</v>
      </c>
      <c r="AA4" s="7">
        <v>1</v>
      </c>
      <c r="AB4" s="7">
        <v>3</v>
      </c>
      <c r="AC4" s="21">
        <f>SUM(X4:AB4)</f>
        <v>13</v>
      </c>
      <c r="AD4" s="21">
        <f>AC4*100/25</f>
        <v>52</v>
      </c>
      <c r="AE4" s="19" t="str">
        <f>IF(AD4&lt;54,"Sangat Rendah",IF(AD4&lt;59,"Rendah",IF(AD4&lt;75,"Sedang",IF(AD4&lt;85,"Tinggi",IF(AD4&lt;100,"Sangat Tinggi")))))</f>
        <v>Sangat Rendah</v>
      </c>
      <c r="AF4" s="4">
        <v>2</v>
      </c>
      <c r="AG4" s="4">
        <v>2</v>
      </c>
      <c r="AH4" s="4">
        <v>3</v>
      </c>
      <c r="AI4" s="4">
        <v>4</v>
      </c>
      <c r="AJ4" s="7">
        <v>1</v>
      </c>
      <c r="AK4" s="7">
        <v>5</v>
      </c>
      <c r="AL4" s="7">
        <v>3</v>
      </c>
      <c r="AM4" s="7">
        <v>1</v>
      </c>
      <c r="AN4" s="21">
        <f>SUM(AF4:AM4)</f>
        <v>21</v>
      </c>
      <c r="AO4" s="21">
        <f>AN4*100/40</f>
        <v>52.5</v>
      </c>
      <c r="AP4" s="19" t="str">
        <f>IF(AO4&lt;54,"Sangat Rendah",IF(AO4&lt;59,"Rendah",IF(AO4&lt;75,"Sedang",IF(AO4&lt;85,"Tinggi",IF(AO4&lt;100,"Sangat Tinggi")))))</f>
        <v>Sangat Rendah</v>
      </c>
      <c r="AQ4" s="4">
        <v>4</v>
      </c>
      <c r="AR4" s="4">
        <v>1</v>
      </c>
      <c r="AS4" s="4">
        <v>1</v>
      </c>
      <c r="AT4" s="7">
        <v>1</v>
      </c>
      <c r="AU4" s="7">
        <v>5</v>
      </c>
      <c r="AV4" s="7">
        <v>1</v>
      </c>
      <c r="AW4" s="7">
        <v>4</v>
      </c>
      <c r="AX4" s="21">
        <f>SUM(AQ4:AW4)</f>
        <v>17</v>
      </c>
      <c r="AY4" s="21">
        <f>AX4*100/35</f>
        <v>48.571428571428569</v>
      </c>
      <c r="AZ4" s="19" t="str">
        <f>IF(AY4&lt;54,"Sangat Rendah",IF(AY4&lt;59,"Rendah",IF(AY4&lt;75,"Sedang",IF(AY4&lt;85,"Tinggi",IF(AY4&lt;100,"Sangat Tinggi")))))</f>
        <v>Sangat Rendah</v>
      </c>
      <c r="BA4" s="4">
        <v>2</v>
      </c>
      <c r="BB4" s="4">
        <v>1</v>
      </c>
      <c r="BC4" s="4">
        <v>4</v>
      </c>
      <c r="BD4" s="7">
        <v>4</v>
      </c>
      <c r="BE4" s="7">
        <v>4</v>
      </c>
      <c r="BF4" s="7">
        <v>2</v>
      </c>
      <c r="BG4" s="7">
        <v>5</v>
      </c>
      <c r="BH4" s="21">
        <f>SUM(BA4:BG4)</f>
        <v>22</v>
      </c>
      <c r="BI4" s="21">
        <f>BH4*100/35</f>
        <v>62.857142857142854</v>
      </c>
      <c r="BJ4" s="19" t="str">
        <f>IF(BI4&lt;54,"Sangat Rendah",IF(BI4&lt;59,"Rendah",IF(BI4&lt;75,"Sedang",IF(BI4&lt;85,"Tinggi",IF(BI4&lt;100,"Sangat Tinggi")))))</f>
        <v>Sedang</v>
      </c>
      <c r="BK4" s="32">
        <v>123</v>
      </c>
      <c r="BL4" s="33">
        <f>BK4*100/195</f>
        <v>63.07692307692308</v>
      </c>
      <c r="BM4" s="32" t="str">
        <f>IF(BL4&lt;54,"Sangat Rendah",IF(BL4&lt;59,"Rendah",IF(BL4&lt;75,"Sedang",IF(BL4&lt;85,"Tinggi",IF(BL4&lt;100,"Sangat Tinggi")))))</f>
        <v>Sedang</v>
      </c>
    </row>
    <row r="5" spans="1:65" x14ac:dyDescent="0.25">
      <c r="A5" s="19">
        <v>2</v>
      </c>
      <c r="B5" s="19" t="s">
        <v>46</v>
      </c>
      <c r="C5" s="19">
        <v>1</v>
      </c>
      <c r="D5" s="19">
        <v>1</v>
      </c>
      <c r="E5" s="19">
        <v>14</v>
      </c>
      <c r="F5" s="4">
        <v>4</v>
      </c>
      <c r="G5" s="4">
        <v>4</v>
      </c>
      <c r="H5" s="4">
        <v>4</v>
      </c>
      <c r="I5" s="7">
        <v>5</v>
      </c>
      <c r="J5" s="7">
        <v>5</v>
      </c>
      <c r="K5" s="7">
        <v>5</v>
      </c>
      <c r="L5" s="7">
        <v>5</v>
      </c>
      <c r="M5" s="21">
        <f t="shared" ref="M5:M43" si="0">SUM(F5:L5)</f>
        <v>32</v>
      </c>
      <c r="N5" s="21">
        <f t="shared" ref="N5:N43" si="1">M5*100/35</f>
        <v>91.428571428571431</v>
      </c>
      <c r="O5" s="19" t="str">
        <f t="shared" ref="O5:O43" si="2">IF(N5&lt;54,"Sangat Rendah",IF(N5&lt;59,"Rendah",IF(N5&lt;75,"Sedang",IF(N5&lt;85,"Tinggi",IF(N5&lt;100,"Sangat Tinggi")))))</f>
        <v>Sangat Tinggi</v>
      </c>
      <c r="P5" s="4">
        <v>4</v>
      </c>
      <c r="Q5" s="4">
        <v>4</v>
      </c>
      <c r="R5" s="4">
        <v>4</v>
      </c>
      <c r="S5" s="7">
        <v>3</v>
      </c>
      <c r="T5" s="7">
        <v>5</v>
      </c>
      <c r="U5" s="21">
        <f t="shared" ref="U5:U43" si="3">SUM(P5:T5)</f>
        <v>20</v>
      </c>
      <c r="V5" s="21">
        <f t="shared" ref="V5:V43" si="4">U5*100/25</f>
        <v>80</v>
      </c>
      <c r="W5" s="19" t="str">
        <f t="shared" ref="W5:W44" si="5">IF(V5&lt;54,"Sangat Rendah",IF(V5&lt;59,"Rendah",IF(V5&lt;75,"Sedang",IF(V5&lt;85,"Tinggi",IF(V5&lt;100,"Sangat Tinggi")))))</f>
        <v>Tinggi</v>
      </c>
      <c r="X5" s="4">
        <v>4</v>
      </c>
      <c r="Y5" s="7">
        <v>2</v>
      </c>
      <c r="Z5" s="7">
        <v>5</v>
      </c>
      <c r="AA5" s="7">
        <v>5</v>
      </c>
      <c r="AB5" s="7">
        <v>5</v>
      </c>
      <c r="AC5" s="21">
        <f t="shared" ref="AC5:AC43" si="6">SUM(X5:AB5)</f>
        <v>21</v>
      </c>
      <c r="AD5" s="21">
        <f t="shared" ref="AD5:AD43" si="7">AC5*100/25</f>
        <v>84</v>
      </c>
      <c r="AE5" s="19" t="str">
        <f t="shared" ref="AE5:AE44" si="8">IF(AD5&lt;54,"Sangat Rendah",IF(AD5&lt;59,"Rendah",IF(AD5&lt;75,"Sedang",IF(AD5&lt;85,"Tinggi",IF(AD5&lt;100,"Sangat Tinggi")))))</f>
        <v>Tinggi</v>
      </c>
      <c r="AF5" s="4">
        <v>4</v>
      </c>
      <c r="AG5" s="4">
        <v>4</v>
      </c>
      <c r="AH5" s="4">
        <v>4</v>
      </c>
      <c r="AI5" s="4">
        <v>4</v>
      </c>
      <c r="AJ5" s="7">
        <v>5</v>
      </c>
      <c r="AK5" s="7">
        <v>5</v>
      </c>
      <c r="AL5" s="7">
        <v>2</v>
      </c>
      <c r="AM5" s="7">
        <v>5</v>
      </c>
      <c r="AN5" s="21">
        <f t="shared" ref="AN5:AN43" si="9">SUM(AF5:AM5)</f>
        <v>33</v>
      </c>
      <c r="AO5" s="21">
        <f t="shared" ref="AO5:AO43" si="10">AN5*100/40</f>
        <v>82.5</v>
      </c>
      <c r="AP5" s="19" t="str">
        <f t="shared" ref="AP5:AP43" si="11">IF(AO5&lt;54,"Sangat Rendah",IF(AO5&lt;59,"Rendah",IF(AO5&lt;75,"Sedang",IF(AO5&lt;85,"Tinggi",IF(AO5&lt;100,"Sangat Tinggi")))))</f>
        <v>Tinggi</v>
      </c>
      <c r="AQ5" s="4">
        <v>4</v>
      </c>
      <c r="AR5" s="4">
        <v>4</v>
      </c>
      <c r="AS5" s="4">
        <v>4</v>
      </c>
      <c r="AT5" s="7">
        <v>2</v>
      </c>
      <c r="AU5" s="7">
        <v>5</v>
      </c>
      <c r="AV5" s="7">
        <v>2</v>
      </c>
      <c r="AW5" s="7">
        <v>5</v>
      </c>
      <c r="AX5" s="21">
        <f t="shared" ref="AX5:AX43" si="12">SUM(AQ5:AW5)</f>
        <v>26</v>
      </c>
      <c r="AY5" s="21">
        <f t="shared" ref="AY5:AY43" si="13">AX5*100/35</f>
        <v>74.285714285714292</v>
      </c>
      <c r="AZ5" s="19" t="str">
        <f t="shared" ref="AZ5:AZ43" si="14">IF(AY5&lt;54,"Sangat Rendah",IF(AY5&lt;59,"Rendah",IF(AY5&lt;75,"Sedang",IF(AY5&lt;85,"Tinggi",IF(AY5&lt;100,"Sangat Tinggi")))))</f>
        <v>Sedang</v>
      </c>
      <c r="BA5" s="4">
        <v>2</v>
      </c>
      <c r="BB5" s="4">
        <v>4</v>
      </c>
      <c r="BC5" s="4">
        <v>4</v>
      </c>
      <c r="BD5" s="7">
        <v>5</v>
      </c>
      <c r="BE5" s="7">
        <v>5</v>
      </c>
      <c r="BF5" s="7">
        <v>5</v>
      </c>
      <c r="BG5" s="7">
        <v>5</v>
      </c>
      <c r="BH5" s="21">
        <f t="shared" ref="BH5:BH43" si="15">SUM(BA5:BG5)</f>
        <v>30</v>
      </c>
      <c r="BI5" s="21">
        <f t="shared" ref="BI5:BI43" si="16">BH5*100/35</f>
        <v>85.714285714285708</v>
      </c>
      <c r="BJ5" s="19" t="str">
        <f t="shared" ref="BJ5:BJ44" si="17">IF(BI5&lt;54,"Sangat Rendah",IF(BI5&lt;59,"Rendah",IF(BI5&lt;75,"Sedang",IF(BI5&lt;85,"Tinggi",IF(BI5&lt;100,"Sangat Tinggi")))))</f>
        <v>Sangat Tinggi</v>
      </c>
      <c r="BK5" s="32">
        <v>162</v>
      </c>
      <c r="BL5" s="32">
        <f t="shared" ref="BL5:BL43" si="18">BK5*100/195</f>
        <v>83.07692307692308</v>
      </c>
      <c r="BM5" s="32" t="str">
        <f t="shared" ref="BM5:BM44" si="19">IF(BL5&lt;54,"Sangat Rendah",IF(BL5&lt;59,"Rendah",IF(BL5&lt;75,"Sedang",IF(BL5&lt;85,"Tinggi",IF(BL5&lt;100,"Sangat Tinggi")))))</f>
        <v>Tinggi</v>
      </c>
    </row>
    <row r="6" spans="1:65" x14ac:dyDescent="0.25">
      <c r="A6" s="19">
        <v>3</v>
      </c>
      <c r="B6" s="19" t="s">
        <v>47</v>
      </c>
      <c r="C6" s="19">
        <v>1</v>
      </c>
      <c r="D6" s="19">
        <v>1</v>
      </c>
      <c r="E6" s="19">
        <v>16</v>
      </c>
      <c r="F6" s="4">
        <v>3</v>
      </c>
      <c r="G6" s="4">
        <v>2</v>
      </c>
      <c r="H6" s="4">
        <v>4</v>
      </c>
      <c r="I6" s="7">
        <v>5</v>
      </c>
      <c r="J6" s="7">
        <v>5</v>
      </c>
      <c r="K6" s="7">
        <v>5</v>
      </c>
      <c r="L6" s="7">
        <v>5</v>
      </c>
      <c r="M6" s="21">
        <f t="shared" si="0"/>
        <v>29</v>
      </c>
      <c r="N6" s="21">
        <f t="shared" si="1"/>
        <v>82.857142857142861</v>
      </c>
      <c r="O6" s="19" t="str">
        <f t="shared" si="2"/>
        <v>Tinggi</v>
      </c>
      <c r="P6" s="4">
        <v>4</v>
      </c>
      <c r="Q6" s="4">
        <v>4</v>
      </c>
      <c r="R6" s="4">
        <v>3</v>
      </c>
      <c r="S6" s="7">
        <v>3</v>
      </c>
      <c r="T6" s="7">
        <v>5</v>
      </c>
      <c r="U6" s="21">
        <f t="shared" si="3"/>
        <v>19</v>
      </c>
      <c r="V6" s="21">
        <f t="shared" si="4"/>
        <v>76</v>
      </c>
      <c r="W6" s="19" t="str">
        <f t="shared" si="5"/>
        <v>Tinggi</v>
      </c>
      <c r="X6" s="4">
        <v>3</v>
      </c>
      <c r="Y6" s="7">
        <v>3</v>
      </c>
      <c r="Z6" s="7">
        <v>3</v>
      </c>
      <c r="AA6" s="7">
        <v>4</v>
      </c>
      <c r="AB6" s="7">
        <v>3</v>
      </c>
      <c r="AC6" s="21">
        <f t="shared" si="6"/>
        <v>16</v>
      </c>
      <c r="AD6" s="21">
        <f t="shared" si="7"/>
        <v>64</v>
      </c>
      <c r="AE6" s="19" t="str">
        <f t="shared" si="8"/>
        <v>Sedang</v>
      </c>
      <c r="AF6" s="4">
        <v>4</v>
      </c>
      <c r="AG6" s="4">
        <v>3</v>
      </c>
      <c r="AH6" s="4">
        <v>4</v>
      </c>
      <c r="AI6" s="4">
        <v>4</v>
      </c>
      <c r="AJ6" s="7">
        <v>3</v>
      </c>
      <c r="AK6" s="7">
        <v>4</v>
      </c>
      <c r="AL6" s="7">
        <v>4</v>
      </c>
      <c r="AM6" s="7">
        <v>4</v>
      </c>
      <c r="AN6" s="21">
        <f t="shared" si="9"/>
        <v>30</v>
      </c>
      <c r="AO6" s="21">
        <f t="shared" si="10"/>
        <v>75</v>
      </c>
      <c r="AP6" s="19" t="str">
        <f t="shared" si="11"/>
        <v>Tinggi</v>
      </c>
      <c r="AQ6" s="4">
        <v>3</v>
      </c>
      <c r="AR6" s="4">
        <v>2</v>
      </c>
      <c r="AS6" s="4">
        <v>3</v>
      </c>
      <c r="AT6" s="7">
        <v>4</v>
      </c>
      <c r="AU6" s="7">
        <v>4</v>
      </c>
      <c r="AV6" s="7">
        <v>4</v>
      </c>
      <c r="AW6" s="7">
        <v>5</v>
      </c>
      <c r="AX6" s="21">
        <f t="shared" si="12"/>
        <v>25</v>
      </c>
      <c r="AY6" s="21">
        <f t="shared" si="13"/>
        <v>71.428571428571431</v>
      </c>
      <c r="AZ6" s="19" t="str">
        <f t="shared" si="14"/>
        <v>Sedang</v>
      </c>
      <c r="BA6" s="4">
        <v>3</v>
      </c>
      <c r="BB6" s="4">
        <v>3</v>
      </c>
      <c r="BC6" s="4">
        <v>3</v>
      </c>
      <c r="BD6" s="7">
        <v>4</v>
      </c>
      <c r="BE6" s="7">
        <v>4</v>
      </c>
      <c r="BF6" s="7">
        <v>3</v>
      </c>
      <c r="BG6" s="7">
        <v>4</v>
      </c>
      <c r="BH6" s="21">
        <f t="shared" si="15"/>
        <v>24</v>
      </c>
      <c r="BI6" s="21">
        <f t="shared" si="16"/>
        <v>68.571428571428569</v>
      </c>
      <c r="BJ6" s="19" t="str">
        <f t="shared" si="17"/>
        <v>Sedang</v>
      </c>
      <c r="BK6" s="32">
        <v>143</v>
      </c>
      <c r="BL6" s="32">
        <f t="shared" si="18"/>
        <v>73.333333333333329</v>
      </c>
      <c r="BM6" s="32" t="str">
        <f t="shared" si="19"/>
        <v>Sedang</v>
      </c>
    </row>
    <row r="7" spans="1:65" x14ac:dyDescent="0.25">
      <c r="A7" s="19">
        <v>4</v>
      </c>
      <c r="B7" s="12" t="s">
        <v>48</v>
      </c>
      <c r="C7" s="12">
        <v>2</v>
      </c>
      <c r="D7" s="19">
        <v>1</v>
      </c>
      <c r="E7" s="19">
        <v>14</v>
      </c>
      <c r="F7" s="4">
        <v>3</v>
      </c>
      <c r="G7" s="4">
        <v>5</v>
      </c>
      <c r="H7" s="4">
        <v>3</v>
      </c>
      <c r="I7" s="7">
        <v>3</v>
      </c>
      <c r="J7" s="7">
        <v>3</v>
      </c>
      <c r="K7" s="7">
        <v>5</v>
      </c>
      <c r="L7" s="7">
        <v>4</v>
      </c>
      <c r="M7" s="21">
        <f t="shared" si="0"/>
        <v>26</v>
      </c>
      <c r="N7" s="21">
        <f t="shared" si="1"/>
        <v>74.285714285714292</v>
      </c>
      <c r="O7" s="19" t="str">
        <f t="shared" si="2"/>
        <v>Sedang</v>
      </c>
      <c r="P7" s="4">
        <v>5</v>
      </c>
      <c r="Q7" s="4">
        <v>5</v>
      </c>
      <c r="R7" s="4">
        <v>5</v>
      </c>
      <c r="S7" s="7">
        <v>3</v>
      </c>
      <c r="T7" s="7">
        <v>3</v>
      </c>
      <c r="U7" s="21">
        <f t="shared" si="3"/>
        <v>21</v>
      </c>
      <c r="V7" s="21">
        <f t="shared" si="4"/>
        <v>84</v>
      </c>
      <c r="W7" s="19" t="str">
        <f t="shared" si="5"/>
        <v>Tinggi</v>
      </c>
      <c r="X7" s="4">
        <v>5</v>
      </c>
      <c r="Y7" s="7">
        <v>3</v>
      </c>
      <c r="Z7" s="7">
        <v>4</v>
      </c>
      <c r="AA7" s="7">
        <v>4</v>
      </c>
      <c r="AB7" s="7">
        <v>4</v>
      </c>
      <c r="AC7" s="21">
        <f t="shared" si="6"/>
        <v>20</v>
      </c>
      <c r="AD7" s="21">
        <f t="shared" si="7"/>
        <v>80</v>
      </c>
      <c r="AE7" s="19" t="str">
        <f t="shared" si="8"/>
        <v>Tinggi</v>
      </c>
      <c r="AF7" s="4">
        <v>5</v>
      </c>
      <c r="AG7" s="4">
        <v>5</v>
      </c>
      <c r="AH7" s="4">
        <v>4</v>
      </c>
      <c r="AI7" s="4">
        <v>5</v>
      </c>
      <c r="AJ7" s="7">
        <v>3</v>
      </c>
      <c r="AK7" s="7">
        <v>4</v>
      </c>
      <c r="AL7" s="7">
        <v>1</v>
      </c>
      <c r="AM7" s="7">
        <v>4</v>
      </c>
      <c r="AN7" s="21">
        <f t="shared" si="9"/>
        <v>31</v>
      </c>
      <c r="AO7" s="21">
        <f t="shared" si="10"/>
        <v>77.5</v>
      </c>
      <c r="AP7" s="19" t="str">
        <f t="shared" si="11"/>
        <v>Tinggi</v>
      </c>
      <c r="AQ7" s="4">
        <v>4</v>
      </c>
      <c r="AR7" s="4">
        <v>3</v>
      </c>
      <c r="AS7" s="4">
        <v>5</v>
      </c>
      <c r="AT7" s="7">
        <v>3</v>
      </c>
      <c r="AU7" s="7">
        <v>4</v>
      </c>
      <c r="AV7" s="7">
        <v>2</v>
      </c>
      <c r="AW7" s="7">
        <v>5</v>
      </c>
      <c r="AX7" s="21">
        <f t="shared" si="12"/>
        <v>26</v>
      </c>
      <c r="AY7" s="21">
        <f t="shared" si="13"/>
        <v>74.285714285714292</v>
      </c>
      <c r="AZ7" s="19" t="str">
        <f t="shared" si="14"/>
        <v>Sedang</v>
      </c>
      <c r="BA7" s="4">
        <v>3</v>
      </c>
      <c r="BB7" s="4">
        <v>2</v>
      </c>
      <c r="BC7" s="4">
        <v>5</v>
      </c>
      <c r="BD7" s="7">
        <v>5</v>
      </c>
      <c r="BE7" s="7">
        <v>4</v>
      </c>
      <c r="BF7" s="7">
        <v>5</v>
      </c>
      <c r="BG7" s="7">
        <v>4</v>
      </c>
      <c r="BH7" s="21">
        <f t="shared" si="15"/>
        <v>28</v>
      </c>
      <c r="BI7" s="21">
        <f t="shared" si="16"/>
        <v>80</v>
      </c>
      <c r="BJ7" s="19" t="str">
        <f t="shared" si="17"/>
        <v>Tinggi</v>
      </c>
      <c r="BK7" s="32">
        <v>152</v>
      </c>
      <c r="BL7" s="32">
        <f t="shared" si="18"/>
        <v>77.948717948717942</v>
      </c>
      <c r="BM7" s="32" t="str">
        <f t="shared" si="19"/>
        <v>Tinggi</v>
      </c>
    </row>
    <row r="8" spans="1:65" x14ac:dyDescent="0.25">
      <c r="A8" s="19">
        <v>5</v>
      </c>
      <c r="B8" s="19" t="s">
        <v>49</v>
      </c>
      <c r="C8" s="19">
        <v>1</v>
      </c>
      <c r="D8" s="19">
        <v>1</v>
      </c>
      <c r="E8" s="19">
        <v>15</v>
      </c>
      <c r="F8" s="4">
        <v>3</v>
      </c>
      <c r="G8" s="4">
        <v>3</v>
      </c>
      <c r="H8" s="4">
        <v>3</v>
      </c>
      <c r="I8" s="7">
        <v>3</v>
      </c>
      <c r="J8" s="7">
        <v>4</v>
      </c>
      <c r="K8" s="7">
        <v>4</v>
      </c>
      <c r="L8" s="7">
        <v>4</v>
      </c>
      <c r="M8" s="21">
        <f t="shared" si="0"/>
        <v>24</v>
      </c>
      <c r="N8" s="21">
        <f t="shared" si="1"/>
        <v>68.571428571428569</v>
      </c>
      <c r="O8" s="19" t="str">
        <f t="shared" si="2"/>
        <v>Sedang</v>
      </c>
      <c r="P8" s="4">
        <v>4</v>
      </c>
      <c r="Q8" s="4">
        <v>4</v>
      </c>
      <c r="R8" s="4">
        <v>3</v>
      </c>
      <c r="S8" s="7">
        <v>4</v>
      </c>
      <c r="T8" s="7">
        <v>4</v>
      </c>
      <c r="U8" s="21">
        <f t="shared" si="3"/>
        <v>19</v>
      </c>
      <c r="V8" s="21">
        <f t="shared" si="4"/>
        <v>76</v>
      </c>
      <c r="W8" s="19" t="str">
        <f t="shared" si="5"/>
        <v>Tinggi</v>
      </c>
      <c r="X8" s="4">
        <v>3</v>
      </c>
      <c r="Y8" s="7">
        <v>3</v>
      </c>
      <c r="Z8" s="7">
        <v>3</v>
      </c>
      <c r="AA8" s="7">
        <v>3</v>
      </c>
      <c r="AB8" s="7">
        <v>3</v>
      </c>
      <c r="AC8" s="21">
        <f t="shared" si="6"/>
        <v>15</v>
      </c>
      <c r="AD8" s="21">
        <f t="shared" si="7"/>
        <v>60</v>
      </c>
      <c r="AE8" s="19" t="str">
        <f t="shared" si="8"/>
        <v>Sedang</v>
      </c>
      <c r="AF8" s="4">
        <v>4</v>
      </c>
      <c r="AG8" s="4">
        <v>3</v>
      </c>
      <c r="AH8" s="4">
        <v>5</v>
      </c>
      <c r="AI8" s="4">
        <v>4</v>
      </c>
      <c r="AJ8" s="7">
        <v>4</v>
      </c>
      <c r="AK8" s="7">
        <v>3</v>
      </c>
      <c r="AL8" s="7">
        <v>3</v>
      </c>
      <c r="AM8" s="7">
        <v>4</v>
      </c>
      <c r="AN8" s="21">
        <f t="shared" si="9"/>
        <v>30</v>
      </c>
      <c r="AO8" s="21">
        <f t="shared" si="10"/>
        <v>75</v>
      </c>
      <c r="AP8" s="19" t="str">
        <f t="shared" si="11"/>
        <v>Tinggi</v>
      </c>
      <c r="AQ8" s="4">
        <v>3</v>
      </c>
      <c r="AR8" s="4">
        <v>3</v>
      </c>
      <c r="AS8" s="4">
        <v>4</v>
      </c>
      <c r="AT8" s="7">
        <v>3</v>
      </c>
      <c r="AU8" s="7">
        <v>3</v>
      </c>
      <c r="AV8" s="7">
        <v>3</v>
      </c>
      <c r="AW8" s="7">
        <v>4</v>
      </c>
      <c r="AX8" s="21">
        <f t="shared" si="12"/>
        <v>23</v>
      </c>
      <c r="AY8" s="21">
        <f t="shared" si="13"/>
        <v>65.714285714285708</v>
      </c>
      <c r="AZ8" s="19" t="str">
        <f t="shared" si="14"/>
        <v>Sedang</v>
      </c>
      <c r="BA8" s="4">
        <v>2</v>
      </c>
      <c r="BB8" s="4">
        <v>3</v>
      </c>
      <c r="BC8" s="4">
        <v>3</v>
      </c>
      <c r="BD8" s="7">
        <v>5</v>
      </c>
      <c r="BE8" s="7">
        <v>4</v>
      </c>
      <c r="BF8" s="7">
        <v>4</v>
      </c>
      <c r="BG8" s="7">
        <v>5</v>
      </c>
      <c r="BH8" s="21">
        <f t="shared" si="15"/>
        <v>26</v>
      </c>
      <c r="BI8" s="21">
        <f t="shared" si="16"/>
        <v>74.285714285714292</v>
      </c>
      <c r="BJ8" s="19" t="str">
        <f t="shared" si="17"/>
        <v>Sedang</v>
      </c>
      <c r="BK8" s="32">
        <v>137</v>
      </c>
      <c r="BL8" s="32">
        <f t="shared" si="18"/>
        <v>70.256410256410263</v>
      </c>
      <c r="BM8" s="32" t="str">
        <f t="shared" si="19"/>
        <v>Sedang</v>
      </c>
    </row>
    <row r="9" spans="1:65" x14ac:dyDescent="0.25">
      <c r="A9" s="19">
        <v>6</v>
      </c>
      <c r="B9" s="19" t="s">
        <v>50</v>
      </c>
      <c r="C9" s="19">
        <v>1</v>
      </c>
      <c r="D9" s="19">
        <v>1</v>
      </c>
      <c r="E9" s="19">
        <v>16</v>
      </c>
      <c r="F9" s="4">
        <v>4</v>
      </c>
      <c r="G9" s="4">
        <v>3</v>
      </c>
      <c r="H9" s="4">
        <v>2</v>
      </c>
      <c r="I9" s="7">
        <v>3</v>
      </c>
      <c r="J9" s="7">
        <v>3</v>
      </c>
      <c r="K9" s="7">
        <v>5</v>
      </c>
      <c r="L9" s="7">
        <v>4</v>
      </c>
      <c r="M9" s="21">
        <f t="shared" si="0"/>
        <v>24</v>
      </c>
      <c r="N9" s="21">
        <f t="shared" si="1"/>
        <v>68.571428571428569</v>
      </c>
      <c r="O9" s="19" t="str">
        <f t="shared" si="2"/>
        <v>Sedang</v>
      </c>
      <c r="P9" s="4">
        <v>4</v>
      </c>
      <c r="Q9" s="4">
        <v>4</v>
      </c>
      <c r="R9" s="4">
        <v>2</v>
      </c>
      <c r="S9" s="7">
        <v>3</v>
      </c>
      <c r="T9" s="7">
        <v>4</v>
      </c>
      <c r="U9" s="21">
        <f t="shared" si="3"/>
        <v>17</v>
      </c>
      <c r="V9" s="21">
        <f t="shared" si="4"/>
        <v>68</v>
      </c>
      <c r="W9" s="19" t="str">
        <f t="shared" si="5"/>
        <v>Sedang</v>
      </c>
      <c r="X9" s="4">
        <v>2</v>
      </c>
      <c r="Y9" s="7">
        <v>2</v>
      </c>
      <c r="Z9" s="7">
        <v>2</v>
      </c>
      <c r="AA9" s="7">
        <v>4</v>
      </c>
      <c r="AB9" s="7">
        <v>3</v>
      </c>
      <c r="AC9" s="21">
        <f t="shared" si="6"/>
        <v>13</v>
      </c>
      <c r="AD9" s="21">
        <f t="shared" si="7"/>
        <v>52</v>
      </c>
      <c r="AE9" s="19" t="str">
        <f t="shared" si="8"/>
        <v>Sangat Rendah</v>
      </c>
      <c r="AF9" s="4">
        <v>2</v>
      </c>
      <c r="AG9" s="4">
        <v>3</v>
      </c>
      <c r="AH9" s="4">
        <v>5</v>
      </c>
      <c r="AI9" s="4">
        <v>2</v>
      </c>
      <c r="AJ9" s="7">
        <v>3</v>
      </c>
      <c r="AK9" s="7">
        <v>2</v>
      </c>
      <c r="AL9" s="7">
        <v>4</v>
      </c>
      <c r="AM9" s="7">
        <v>3</v>
      </c>
      <c r="AN9" s="21">
        <f t="shared" si="9"/>
        <v>24</v>
      </c>
      <c r="AO9" s="21">
        <f t="shared" si="10"/>
        <v>60</v>
      </c>
      <c r="AP9" s="19" t="str">
        <f t="shared" si="11"/>
        <v>Sedang</v>
      </c>
      <c r="AQ9" s="4">
        <v>3</v>
      </c>
      <c r="AR9" s="4">
        <v>2</v>
      </c>
      <c r="AS9" s="4">
        <v>2</v>
      </c>
      <c r="AT9" s="7">
        <v>1</v>
      </c>
      <c r="AU9" s="7">
        <v>2</v>
      </c>
      <c r="AV9" s="7">
        <v>2</v>
      </c>
      <c r="AW9" s="7">
        <v>3</v>
      </c>
      <c r="AX9" s="21">
        <f t="shared" si="12"/>
        <v>15</v>
      </c>
      <c r="AY9" s="21">
        <f t="shared" si="13"/>
        <v>42.857142857142854</v>
      </c>
      <c r="AZ9" s="19" t="str">
        <f t="shared" si="14"/>
        <v>Sangat Rendah</v>
      </c>
      <c r="BA9" s="4">
        <v>2</v>
      </c>
      <c r="BB9" s="4">
        <v>3</v>
      </c>
      <c r="BC9" s="4">
        <v>3</v>
      </c>
      <c r="BD9" s="7">
        <v>5</v>
      </c>
      <c r="BE9" s="7">
        <v>4</v>
      </c>
      <c r="BF9" s="7">
        <v>5</v>
      </c>
      <c r="BG9" s="7">
        <v>4</v>
      </c>
      <c r="BH9" s="21">
        <f t="shared" si="15"/>
        <v>26</v>
      </c>
      <c r="BI9" s="21">
        <f t="shared" si="16"/>
        <v>74.285714285714292</v>
      </c>
      <c r="BJ9" s="19" t="str">
        <f t="shared" si="17"/>
        <v>Sedang</v>
      </c>
      <c r="BK9" s="32">
        <v>119</v>
      </c>
      <c r="BL9" s="32">
        <f t="shared" si="18"/>
        <v>61.025641025641029</v>
      </c>
      <c r="BM9" s="32" t="str">
        <f t="shared" si="19"/>
        <v>Sedang</v>
      </c>
    </row>
    <row r="10" spans="1:65" x14ac:dyDescent="0.25">
      <c r="A10" s="19">
        <v>7</v>
      </c>
      <c r="B10" s="19" t="s">
        <v>51</v>
      </c>
      <c r="C10" s="19">
        <v>1</v>
      </c>
      <c r="D10" s="19">
        <v>1</v>
      </c>
      <c r="E10" s="19">
        <v>13</v>
      </c>
      <c r="F10" s="4">
        <v>5</v>
      </c>
      <c r="G10" s="4">
        <v>5</v>
      </c>
      <c r="H10" s="4">
        <v>3</v>
      </c>
      <c r="I10" s="7">
        <v>5</v>
      </c>
      <c r="J10" s="7">
        <v>5</v>
      </c>
      <c r="K10" s="7">
        <v>5</v>
      </c>
      <c r="L10" s="7">
        <v>5</v>
      </c>
      <c r="M10" s="21">
        <f t="shared" si="0"/>
        <v>33</v>
      </c>
      <c r="N10" s="21">
        <f t="shared" si="1"/>
        <v>94.285714285714292</v>
      </c>
      <c r="O10" s="19" t="str">
        <f t="shared" si="2"/>
        <v>Sangat Tinggi</v>
      </c>
      <c r="P10" s="4">
        <v>5</v>
      </c>
      <c r="Q10" s="4">
        <v>5</v>
      </c>
      <c r="R10" s="4">
        <v>5</v>
      </c>
      <c r="S10" s="7">
        <v>3</v>
      </c>
      <c r="T10" s="7">
        <v>4</v>
      </c>
      <c r="U10" s="21">
        <f t="shared" si="3"/>
        <v>22</v>
      </c>
      <c r="V10" s="21">
        <f t="shared" si="4"/>
        <v>88</v>
      </c>
      <c r="W10" s="19" t="str">
        <f t="shared" si="5"/>
        <v>Sangat Tinggi</v>
      </c>
      <c r="X10" s="4">
        <v>5</v>
      </c>
      <c r="Y10" s="7">
        <v>4</v>
      </c>
      <c r="Z10" s="7">
        <v>4</v>
      </c>
      <c r="AA10" s="7">
        <v>5</v>
      </c>
      <c r="AB10" s="7">
        <v>4</v>
      </c>
      <c r="AC10" s="21">
        <f t="shared" si="6"/>
        <v>22</v>
      </c>
      <c r="AD10" s="21">
        <f t="shared" si="7"/>
        <v>88</v>
      </c>
      <c r="AE10" s="19" t="str">
        <f t="shared" si="8"/>
        <v>Sangat Tinggi</v>
      </c>
      <c r="AF10" s="4">
        <v>5</v>
      </c>
      <c r="AG10" s="4">
        <v>3</v>
      </c>
      <c r="AH10" s="4">
        <v>5</v>
      </c>
      <c r="AI10" s="4">
        <v>5</v>
      </c>
      <c r="AJ10" s="7">
        <v>4</v>
      </c>
      <c r="AK10" s="7">
        <v>3</v>
      </c>
      <c r="AL10" s="7">
        <v>3</v>
      </c>
      <c r="AM10" s="7">
        <v>1</v>
      </c>
      <c r="AN10" s="21">
        <f t="shared" si="9"/>
        <v>29</v>
      </c>
      <c r="AO10" s="21">
        <f t="shared" si="10"/>
        <v>72.5</v>
      </c>
      <c r="AP10" s="19" t="str">
        <f t="shared" si="11"/>
        <v>Sedang</v>
      </c>
      <c r="AQ10" s="4">
        <v>5</v>
      </c>
      <c r="AR10" s="4">
        <v>1</v>
      </c>
      <c r="AS10" s="4">
        <v>5</v>
      </c>
      <c r="AT10" s="7">
        <v>3</v>
      </c>
      <c r="AU10" s="7">
        <v>3</v>
      </c>
      <c r="AV10" s="7">
        <v>3</v>
      </c>
      <c r="AW10" s="7">
        <v>5</v>
      </c>
      <c r="AX10" s="21">
        <f t="shared" si="12"/>
        <v>25</v>
      </c>
      <c r="AY10" s="21">
        <f t="shared" si="13"/>
        <v>71.428571428571431</v>
      </c>
      <c r="AZ10" s="19" t="str">
        <f t="shared" si="14"/>
        <v>Sedang</v>
      </c>
      <c r="BA10" s="4">
        <v>4</v>
      </c>
      <c r="BB10" s="4">
        <v>4</v>
      </c>
      <c r="BC10" s="4">
        <v>4</v>
      </c>
      <c r="BD10" s="7">
        <v>3</v>
      </c>
      <c r="BE10" s="7">
        <v>3</v>
      </c>
      <c r="BF10" s="7">
        <v>5</v>
      </c>
      <c r="BG10" s="7">
        <v>5</v>
      </c>
      <c r="BH10" s="21">
        <f t="shared" si="15"/>
        <v>28</v>
      </c>
      <c r="BI10" s="21">
        <f t="shared" si="16"/>
        <v>80</v>
      </c>
      <c r="BJ10" s="19" t="str">
        <f t="shared" si="17"/>
        <v>Tinggi</v>
      </c>
      <c r="BK10" s="32">
        <v>159</v>
      </c>
      <c r="BL10" s="32">
        <f t="shared" si="18"/>
        <v>81.538461538461533</v>
      </c>
      <c r="BM10" s="32" t="str">
        <f t="shared" si="19"/>
        <v>Tinggi</v>
      </c>
    </row>
    <row r="11" spans="1:65" x14ac:dyDescent="0.25">
      <c r="A11" s="19">
        <v>8</v>
      </c>
      <c r="B11" s="19" t="s">
        <v>52</v>
      </c>
      <c r="C11" s="19">
        <v>1</v>
      </c>
      <c r="D11" s="19">
        <v>1</v>
      </c>
      <c r="E11" s="19">
        <v>13</v>
      </c>
      <c r="F11" s="4">
        <v>4</v>
      </c>
      <c r="G11" s="4">
        <v>4</v>
      </c>
      <c r="H11" s="4">
        <v>4</v>
      </c>
      <c r="I11" s="7">
        <v>3</v>
      </c>
      <c r="J11" s="7">
        <v>5</v>
      </c>
      <c r="K11" s="7">
        <v>5</v>
      </c>
      <c r="L11" s="7">
        <v>5</v>
      </c>
      <c r="M11" s="21">
        <f t="shared" si="0"/>
        <v>30</v>
      </c>
      <c r="N11" s="21">
        <f t="shared" si="1"/>
        <v>85.714285714285708</v>
      </c>
      <c r="O11" s="19" t="str">
        <f t="shared" si="2"/>
        <v>Sangat Tinggi</v>
      </c>
      <c r="P11" s="4">
        <v>4</v>
      </c>
      <c r="Q11" s="4">
        <v>4</v>
      </c>
      <c r="R11" s="4">
        <v>3</v>
      </c>
      <c r="S11" s="7">
        <v>5</v>
      </c>
      <c r="T11" s="7">
        <v>5</v>
      </c>
      <c r="U11" s="21">
        <f t="shared" si="3"/>
        <v>21</v>
      </c>
      <c r="V11" s="21">
        <f t="shared" si="4"/>
        <v>84</v>
      </c>
      <c r="W11" s="19" t="str">
        <f t="shared" si="5"/>
        <v>Tinggi</v>
      </c>
      <c r="X11" s="4">
        <v>3</v>
      </c>
      <c r="Y11" s="7">
        <v>5</v>
      </c>
      <c r="Z11" s="7">
        <v>5</v>
      </c>
      <c r="AA11" s="7">
        <v>5</v>
      </c>
      <c r="AB11" s="7">
        <v>5</v>
      </c>
      <c r="AC11" s="21">
        <f t="shared" si="6"/>
        <v>23</v>
      </c>
      <c r="AD11" s="21">
        <f t="shared" si="7"/>
        <v>92</v>
      </c>
      <c r="AE11" s="19" t="str">
        <f t="shared" si="8"/>
        <v>Sangat Tinggi</v>
      </c>
      <c r="AF11" s="4">
        <v>4</v>
      </c>
      <c r="AG11" s="4">
        <v>4</v>
      </c>
      <c r="AH11" s="4">
        <v>4</v>
      </c>
      <c r="AI11" s="4">
        <v>4</v>
      </c>
      <c r="AJ11" s="7">
        <v>5</v>
      </c>
      <c r="AK11" s="7">
        <v>5</v>
      </c>
      <c r="AL11" s="7">
        <v>5</v>
      </c>
      <c r="AM11" s="7">
        <v>5</v>
      </c>
      <c r="AN11" s="21">
        <f t="shared" si="9"/>
        <v>36</v>
      </c>
      <c r="AO11" s="21">
        <f t="shared" si="10"/>
        <v>90</v>
      </c>
      <c r="AP11" s="19" t="str">
        <f t="shared" si="11"/>
        <v>Sangat Tinggi</v>
      </c>
      <c r="AQ11" s="4">
        <v>4</v>
      </c>
      <c r="AR11" s="4">
        <v>4</v>
      </c>
      <c r="AS11" s="4">
        <v>3</v>
      </c>
      <c r="AT11" s="7">
        <v>5</v>
      </c>
      <c r="AU11" s="7">
        <v>5</v>
      </c>
      <c r="AV11" s="7">
        <v>5</v>
      </c>
      <c r="AW11" s="7">
        <v>2</v>
      </c>
      <c r="AX11" s="21">
        <f t="shared" si="12"/>
        <v>28</v>
      </c>
      <c r="AY11" s="21">
        <f t="shared" si="13"/>
        <v>80</v>
      </c>
      <c r="AZ11" s="19" t="str">
        <f t="shared" si="14"/>
        <v>Tinggi</v>
      </c>
      <c r="BA11" s="4">
        <v>3</v>
      </c>
      <c r="BB11" s="4">
        <v>4</v>
      </c>
      <c r="BC11" s="4">
        <v>3</v>
      </c>
      <c r="BD11" s="7">
        <v>5</v>
      </c>
      <c r="BE11" s="7">
        <v>5</v>
      </c>
      <c r="BF11" s="7">
        <v>5</v>
      </c>
      <c r="BG11" s="7">
        <v>5</v>
      </c>
      <c r="BH11" s="21">
        <f t="shared" si="15"/>
        <v>30</v>
      </c>
      <c r="BI11" s="21">
        <f t="shared" si="16"/>
        <v>85.714285714285708</v>
      </c>
      <c r="BJ11" s="19" t="str">
        <f t="shared" si="17"/>
        <v>Sangat Tinggi</v>
      </c>
      <c r="BK11" s="32">
        <v>168</v>
      </c>
      <c r="BL11" s="32">
        <f t="shared" si="18"/>
        <v>86.15384615384616</v>
      </c>
      <c r="BM11" s="32" t="str">
        <f t="shared" si="19"/>
        <v>Sangat Tinggi</v>
      </c>
    </row>
    <row r="12" spans="1:65" x14ac:dyDescent="0.25">
      <c r="A12" s="19">
        <v>9</v>
      </c>
      <c r="B12" s="12" t="s">
        <v>53</v>
      </c>
      <c r="C12" s="12">
        <v>2</v>
      </c>
      <c r="D12" s="19">
        <v>1</v>
      </c>
      <c r="E12" s="19">
        <v>13</v>
      </c>
      <c r="F12" s="4">
        <v>4</v>
      </c>
      <c r="G12" s="4">
        <v>4</v>
      </c>
      <c r="H12" s="4">
        <v>3</v>
      </c>
      <c r="I12" s="7">
        <v>5</v>
      </c>
      <c r="J12" s="7">
        <v>5</v>
      </c>
      <c r="K12" s="7">
        <v>4</v>
      </c>
      <c r="L12" s="7">
        <v>5</v>
      </c>
      <c r="M12" s="21">
        <f t="shared" si="0"/>
        <v>30</v>
      </c>
      <c r="N12" s="21">
        <f t="shared" si="1"/>
        <v>85.714285714285708</v>
      </c>
      <c r="O12" s="19" t="str">
        <f t="shared" si="2"/>
        <v>Sangat Tinggi</v>
      </c>
      <c r="P12" s="4">
        <v>4</v>
      </c>
      <c r="Q12" s="4">
        <v>4</v>
      </c>
      <c r="R12" s="4">
        <v>3</v>
      </c>
      <c r="S12" s="7">
        <v>3</v>
      </c>
      <c r="T12" s="7">
        <v>3</v>
      </c>
      <c r="U12" s="21">
        <f t="shared" si="3"/>
        <v>17</v>
      </c>
      <c r="V12" s="21">
        <f t="shared" si="4"/>
        <v>68</v>
      </c>
      <c r="W12" s="19" t="str">
        <f t="shared" si="5"/>
        <v>Sedang</v>
      </c>
      <c r="X12" s="4">
        <v>4</v>
      </c>
      <c r="Y12" s="7">
        <v>3</v>
      </c>
      <c r="Z12" s="7">
        <v>3</v>
      </c>
      <c r="AA12" s="7">
        <v>4</v>
      </c>
      <c r="AB12" s="7">
        <v>5</v>
      </c>
      <c r="AC12" s="21">
        <f t="shared" si="6"/>
        <v>19</v>
      </c>
      <c r="AD12" s="21">
        <f t="shared" si="7"/>
        <v>76</v>
      </c>
      <c r="AE12" s="19" t="str">
        <f t="shared" si="8"/>
        <v>Tinggi</v>
      </c>
      <c r="AF12" s="4">
        <v>4</v>
      </c>
      <c r="AG12" s="4">
        <v>3</v>
      </c>
      <c r="AH12" s="4">
        <v>4</v>
      </c>
      <c r="AI12" s="4">
        <v>4</v>
      </c>
      <c r="AJ12" s="7">
        <v>3</v>
      </c>
      <c r="AK12" s="7">
        <v>3</v>
      </c>
      <c r="AL12" s="7">
        <v>3</v>
      </c>
      <c r="AM12" s="7">
        <v>5</v>
      </c>
      <c r="AN12" s="21">
        <f t="shared" si="9"/>
        <v>29</v>
      </c>
      <c r="AO12" s="21">
        <f t="shared" si="10"/>
        <v>72.5</v>
      </c>
      <c r="AP12" s="19" t="str">
        <f t="shared" si="11"/>
        <v>Sedang</v>
      </c>
      <c r="AQ12" s="4">
        <v>4</v>
      </c>
      <c r="AR12" s="4">
        <v>4</v>
      </c>
      <c r="AS12" s="4">
        <v>3</v>
      </c>
      <c r="AT12" s="7">
        <v>3</v>
      </c>
      <c r="AU12" s="7">
        <v>4</v>
      </c>
      <c r="AV12" s="7">
        <v>2</v>
      </c>
      <c r="AW12" s="7">
        <v>5</v>
      </c>
      <c r="AX12" s="21">
        <f t="shared" si="12"/>
        <v>25</v>
      </c>
      <c r="AY12" s="21">
        <f t="shared" si="13"/>
        <v>71.428571428571431</v>
      </c>
      <c r="AZ12" s="19" t="str">
        <f t="shared" si="14"/>
        <v>Sedang</v>
      </c>
      <c r="BA12" s="4">
        <v>3</v>
      </c>
      <c r="BB12" s="4">
        <v>3</v>
      </c>
      <c r="BC12" s="4">
        <v>3</v>
      </c>
      <c r="BD12" s="7">
        <v>5</v>
      </c>
      <c r="BE12" s="7">
        <v>3</v>
      </c>
      <c r="BF12" s="7">
        <v>5</v>
      </c>
      <c r="BG12" s="7">
        <v>5</v>
      </c>
      <c r="BH12" s="21">
        <f t="shared" si="15"/>
        <v>27</v>
      </c>
      <c r="BI12" s="21">
        <f t="shared" si="16"/>
        <v>77.142857142857139</v>
      </c>
      <c r="BJ12" s="19" t="str">
        <f t="shared" si="17"/>
        <v>Tinggi</v>
      </c>
      <c r="BK12" s="32">
        <v>147</v>
      </c>
      <c r="BL12" s="32">
        <f t="shared" si="18"/>
        <v>75.384615384615387</v>
      </c>
      <c r="BM12" s="32" t="str">
        <f t="shared" si="19"/>
        <v>Tinggi</v>
      </c>
    </row>
    <row r="13" spans="1:65" x14ac:dyDescent="0.25">
      <c r="A13" s="19">
        <v>10</v>
      </c>
      <c r="B13" s="19" t="s">
        <v>54</v>
      </c>
      <c r="C13" s="12">
        <v>2</v>
      </c>
      <c r="D13" s="19">
        <v>1</v>
      </c>
      <c r="E13" s="19">
        <v>15</v>
      </c>
      <c r="F13" s="4">
        <v>1</v>
      </c>
      <c r="G13" s="4">
        <v>3</v>
      </c>
      <c r="H13" s="4">
        <v>2</v>
      </c>
      <c r="I13" s="7">
        <v>1</v>
      </c>
      <c r="J13" s="7">
        <v>5</v>
      </c>
      <c r="K13" s="7">
        <v>4</v>
      </c>
      <c r="L13" s="7">
        <v>4</v>
      </c>
      <c r="M13" s="21">
        <f t="shared" si="0"/>
        <v>20</v>
      </c>
      <c r="N13" s="21">
        <f t="shared" si="1"/>
        <v>57.142857142857146</v>
      </c>
      <c r="O13" s="19" t="str">
        <f t="shared" si="2"/>
        <v>Rendah</v>
      </c>
      <c r="P13" s="4">
        <v>3</v>
      </c>
      <c r="Q13" s="4">
        <v>5</v>
      </c>
      <c r="R13" s="4">
        <v>3</v>
      </c>
      <c r="S13" s="7">
        <v>5</v>
      </c>
      <c r="T13" s="7">
        <v>5</v>
      </c>
      <c r="U13" s="21">
        <f t="shared" si="3"/>
        <v>21</v>
      </c>
      <c r="V13" s="21">
        <f t="shared" si="4"/>
        <v>84</v>
      </c>
      <c r="W13" s="19" t="str">
        <f t="shared" si="5"/>
        <v>Tinggi</v>
      </c>
      <c r="X13" s="4">
        <v>2</v>
      </c>
      <c r="Y13" s="7">
        <v>3</v>
      </c>
      <c r="Z13" s="7">
        <v>3</v>
      </c>
      <c r="AA13" s="7">
        <v>1</v>
      </c>
      <c r="AB13" s="7">
        <v>5</v>
      </c>
      <c r="AC13" s="21">
        <f t="shared" si="6"/>
        <v>14</v>
      </c>
      <c r="AD13" s="21">
        <f t="shared" si="7"/>
        <v>56</v>
      </c>
      <c r="AE13" s="19" t="str">
        <f t="shared" si="8"/>
        <v>Rendah</v>
      </c>
      <c r="AF13" s="4">
        <v>3</v>
      </c>
      <c r="AG13" s="4">
        <v>3</v>
      </c>
      <c r="AH13" s="4">
        <v>5</v>
      </c>
      <c r="AI13" s="4">
        <v>3</v>
      </c>
      <c r="AJ13" s="7">
        <v>4</v>
      </c>
      <c r="AK13" s="7">
        <v>1</v>
      </c>
      <c r="AL13" s="7">
        <v>3</v>
      </c>
      <c r="AM13" s="7">
        <v>5</v>
      </c>
      <c r="AN13" s="21">
        <f t="shared" si="9"/>
        <v>27</v>
      </c>
      <c r="AO13" s="21">
        <f t="shared" si="10"/>
        <v>67.5</v>
      </c>
      <c r="AP13" s="19" t="str">
        <f t="shared" si="11"/>
        <v>Sedang</v>
      </c>
      <c r="AQ13" s="4">
        <v>3</v>
      </c>
      <c r="AR13" s="4">
        <v>2</v>
      </c>
      <c r="AS13" s="4">
        <v>2</v>
      </c>
      <c r="AT13" s="7">
        <v>5</v>
      </c>
      <c r="AU13" s="7">
        <v>3</v>
      </c>
      <c r="AV13" s="7">
        <v>3</v>
      </c>
      <c r="AW13" s="7">
        <v>4</v>
      </c>
      <c r="AX13" s="21">
        <f t="shared" si="12"/>
        <v>22</v>
      </c>
      <c r="AY13" s="21">
        <f t="shared" si="13"/>
        <v>62.857142857142854</v>
      </c>
      <c r="AZ13" s="19" t="str">
        <f t="shared" si="14"/>
        <v>Sedang</v>
      </c>
      <c r="BA13" s="4">
        <v>3</v>
      </c>
      <c r="BB13" s="4">
        <v>2</v>
      </c>
      <c r="BC13" s="4">
        <v>5</v>
      </c>
      <c r="BD13" s="7">
        <v>5</v>
      </c>
      <c r="BE13" s="7">
        <v>3</v>
      </c>
      <c r="BF13" s="7">
        <v>5</v>
      </c>
      <c r="BG13" s="7">
        <v>4</v>
      </c>
      <c r="BH13" s="21">
        <f t="shared" si="15"/>
        <v>27</v>
      </c>
      <c r="BI13" s="21">
        <f t="shared" si="16"/>
        <v>77.142857142857139</v>
      </c>
      <c r="BJ13" s="19" t="str">
        <f t="shared" si="17"/>
        <v>Tinggi</v>
      </c>
      <c r="BK13" s="32">
        <v>131</v>
      </c>
      <c r="BL13" s="32">
        <f t="shared" si="18"/>
        <v>67.179487179487182</v>
      </c>
      <c r="BM13" s="32" t="str">
        <f t="shared" si="19"/>
        <v>Sedang</v>
      </c>
    </row>
    <row r="14" spans="1:65" x14ac:dyDescent="0.25">
      <c r="A14" s="19">
        <v>11</v>
      </c>
      <c r="B14" s="19" t="s">
        <v>55</v>
      </c>
      <c r="C14" s="19">
        <v>1</v>
      </c>
      <c r="D14" s="19">
        <v>1</v>
      </c>
      <c r="E14" s="19">
        <v>16</v>
      </c>
      <c r="F14" s="4">
        <v>4</v>
      </c>
      <c r="G14" s="4">
        <v>3</v>
      </c>
      <c r="H14" s="4">
        <v>5</v>
      </c>
      <c r="I14" s="7">
        <v>1</v>
      </c>
      <c r="J14" s="7">
        <v>4</v>
      </c>
      <c r="K14" s="7">
        <v>5</v>
      </c>
      <c r="L14" s="7">
        <v>2</v>
      </c>
      <c r="M14" s="21">
        <f t="shared" si="0"/>
        <v>24</v>
      </c>
      <c r="N14" s="21">
        <f t="shared" si="1"/>
        <v>68.571428571428569</v>
      </c>
      <c r="O14" s="19" t="str">
        <f t="shared" si="2"/>
        <v>Sedang</v>
      </c>
      <c r="P14" s="4">
        <v>4</v>
      </c>
      <c r="Q14" s="4">
        <v>4</v>
      </c>
      <c r="R14" s="4">
        <v>4</v>
      </c>
      <c r="S14" s="7">
        <v>1</v>
      </c>
      <c r="T14" s="7">
        <v>5</v>
      </c>
      <c r="U14" s="21">
        <f t="shared" si="3"/>
        <v>18</v>
      </c>
      <c r="V14" s="21">
        <f t="shared" si="4"/>
        <v>72</v>
      </c>
      <c r="W14" s="19" t="str">
        <f t="shared" si="5"/>
        <v>Sedang</v>
      </c>
      <c r="X14" s="4">
        <v>4</v>
      </c>
      <c r="Y14" s="7">
        <v>3</v>
      </c>
      <c r="Z14" s="7">
        <v>1</v>
      </c>
      <c r="AA14" s="7">
        <v>3</v>
      </c>
      <c r="AB14" s="7">
        <v>3</v>
      </c>
      <c r="AC14" s="21">
        <f t="shared" si="6"/>
        <v>14</v>
      </c>
      <c r="AD14" s="21">
        <f t="shared" si="7"/>
        <v>56</v>
      </c>
      <c r="AE14" s="19" t="str">
        <f t="shared" si="8"/>
        <v>Rendah</v>
      </c>
      <c r="AF14" s="4">
        <v>4</v>
      </c>
      <c r="AG14" s="4">
        <v>4</v>
      </c>
      <c r="AH14" s="4">
        <v>4</v>
      </c>
      <c r="AI14" s="4">
        <v>2</v>
      </c>
      <c r="AJ14" s="7">
        <v>5</v>
      </c>
      <c r="AK14" s="7">
        <v>5</v>
      </c>
      <c r="AL14" s="7">
        <v>4</v>
      </c>
      <c r="AM14" s="7">
        <v>1</v>
      </c>
      <c r="AN14" s="21">
        <f t="shared" si="9"/>
        <v>29</v>
      </c>
      <c r="AO14" s="21">
        <f t="shared" si="10"/>
        <v>72.5</v>
      </c>
      <c r="AP14" s="19" t="str">
        <f t="shared" si="11"/>
        <v>Sedang</v>
      </c>
      <c r="AQ14" s="4">
        <v>4</v>
      </c>
      <c r="AR14" s="4">
        <v>3</v>
      </c>
      <c r="AS14" s="4">
        <v>2</v>
      </c>
      <c r="AT14" s="7">
        <v>5</v>
      </c>
      <c r="AU14" s="7">
        <v>1</v>
      </c>
      <c r="AV14" s="7">
        <v>1</v>
      </c>
      <c r="AW14" s="7">
        <v>5</v>
      </c>
      <c r="AX14" s="21">
        <f t="shared" si="12"/>
        <v>21</v>
      </c>
      <c r="AY14" s="21">
        <f t="shared" si="13"/>
        <v>60</v>
      </c>
      <c r="AZ14" s="19" t="str">
        <f t="shared" si="14"/>
        <v>Sedang</v>
      </c>
      <c r="BA14" s="4">
        <v>4</v>
      </c>
      <c r="BB14" s="4">
        <v>3</v>
      </c>
      <c r="BC14" s="4">
        <v>2</v>
      </c>
      <c r="BD14" s="7">
        <v>1</v>
      </c>
      <c r="BE14" s="7">
        <v>5</v>
      </c>
      <c r="BF14" s="7">
        <v>4</v>
      </c>
      <c r="BG14" s="7">
        <v>5</v>
      </c>
      <c r="BH14" s="21">
        <f t="shared" si="15"/>
        <v>24</v>
      </c>
      <c r="BI14" s="21">
        <f t="shared" si="16"/>
        <v>68.571428571428569</v>
      </c>
      <c r="BJ14" s="19" t="str">
        <f t="shared" si="17"/>
        <v>Sedang</v>
      </c>
      <c r="BK14" s="32">
        <v>130</v>
      </c>
      <c r="BL14" s="32">
        <f t="shared" si="18"/>
        <v>66.666666666666671</v>
      </c>
      <c r="BM14" s="32" t="str">
        <f t="shared" si="19"/>
        <v>Sedang</v>
      </c>
    </row>
    <row r="15" spans="1:65" x14ac:dyDescent="0.25">
      <c r="A15" s="19">
        <v>12</v>
      </c>
      <c r="B15" s="19" t="s">
        <v>56</v>
      </c>
      <c r="C15" s="19">
        <v>1</v>
      </c>
      <c r="D15" s="19">
        <v>1</v>
      </c>
      <c r="E15" s="19">
        <v>13</v>
      </c>
      <c r="F15" s="4">
        <v>5</v>
      </c>
      <c r="G15" s="4">
        <v>5</v>
      </c>
      <c r="H15" s="4">
        <v>5</v>
      </c>
      <c r="I15" s="7">
        <v>3</v>
      </c>
      <c r="J15" s="7">
        <v>3</v>
      </c>
      <c r="K15" s="7">
        <v>3</v>
      </c>
      <c r="L15" s="7">
        <v>3</v>
      </c>
      <c r="M15" s="21">
        <f t="shared" si="0"/>
        <v>27</v>
      </c>
      <c r="N15" s="21">
        <f t="shared" si="1"/>
        <v>77.142857142857139</v>
      </c>
      <c r="O15" s="19" t="str">
        <f t="shared" si="2"/>
        <v>Tinggi</v>
      </c>
      <c r="P15" s="4">
        <v>5</v>
      </c>
      <c r="Q15" s="4">
        <v>3</v>
      </c>
      <c r="R15" s="4">
        <v>5</v>
      </c>
      <c r="S15" s="7">
        <v>3</v>
      </c>
      <c r="T15" s="7">
        <v>1</v>
      </c>
      <c r="U15" s="21">
        <f t="shared" si="3"/>
        <v>17</v>
      </c>
      <c r="V15" s="21">
        <f t="shared" si="4"/>
        <v>68</v>
      </c>
      <c r="W15" s="19" t="str">
        <f t="shared" si="5"/>
        <v>Sedang</v>
      </c>
      <c r="X15" s="4">
        <v>3</v>
      </c>
      <c r="Y15" s="7">
        <v>1</v>
      </c>
      <c r="Z15" s="7">
        <v>1</v>
      </c>
      <c r="AA15" s="7">
        <v>1</v>
      </c>
      <c r="AB15" s="7">
        <v>3</v>
      </c>
      <c r="AC15" s="21">
        <f t="shared" si="6"/>
        <v>9</v>
      </c>
      <c r="AD15" s="21">
        <f t="shared" si="7"/>
        <v>36</v>
      </c>
      <c r="AE15" s="19" t="str">
        <f t="shared" si="8"/>
        <v>Sangat Rendah</v>
      </c>
      <c r="AF15" s="4">
        <v>3</v>
      </c>
      <c r="AG15" s="4">
        <v>3</v>
      </c>
      <c r="AH15" s="4">
        <v>5</v>
      </c>
      <c r="AI15" s="4">
        <v>3</v>
      </c>
      <c r="AJ15" s="7">
        <v>1</v>
      </c>
      <c r="AK15" s="7">
        <v>1</v>
      </c>
      <c r="AL15" s="7">
        <v>1</v>
      </c>
      <c r="AM15" s="7">
        <v>3</v>
      </c>
      <c r="AN15" s="21">
        <f t="shared" si="9"/>
        <v>20</v>
      </c>
      <c r="AO15" s="21">
        <f t="shared" si="10"/>
        <v>50</v>
      </c>
      <c r="AP15" s="19" t="str">
        <f t="shared" si="11"/>
        <v>Sangat Rendah</v>
      </c>
      <c r="AQ15" s="4">
        <v>5</v>
      </c>
      <c r="AR15" s="4">
        <v>5</v>
      </c>
      <c r="AS15" s="4">
        <v>3</v>
      </c>
      <c r="AT15" s="7">
        <v>1</v>
      </c>
      <c r="AU15" s="7">
        <v>1</v>
      </c>
      <c r="AV15" s="7">
        <v>1</v>
      </c>
      <c r="AW15" s="7">
        <v>3</v>
      </c>
      <c r="AX15" s="21">
        <f t="shared" si="12"/>
        <v>19</v>
      </c>
      <c r="AY15" s="21">
        <f t="shared" si="13"/>
        <v>54.285714285714285</v>
      </c>
      <c r="AZ15" s="19" t="str">
        <f t="shared" si="14"/>
        <v>Rendah</v>
      </c>
      <c r="BA15" s="4">
        <v>3</v>
      </c>
      <c r="BB15" s="4">
        <v>3</v>
      </c>
      <c r="BC15" s="4">
        <v>5</v>
      </c>
      <c r="BD15" s="7">
        <v>3</v>
      </c>
      <c r="BE15" s="7">
        <v>1</v>
      </c>
      <c r="BF15" s="7">
        <v>3</v>
      </c>
      <c r="BG15" s="7">
        <v>1</v>
      </c>
      <c r="BH15" s="21">
        <f t="shared" si="15"/>
        <v>19</v>
      </c>
      <c r="BI15" s="21">
        <f t="shared" si="16"/>
        <v>54.285714285714285</v>
      </c>
      <c r="BJ15" s="19" t="str">
        <f t="shared" si="17"/>
        <v>Rendah</v>
      </c>
      <c r="BK15" s="32">
        <v>111</v>
      </c>
      <c r="BL15" s="32">
        <f t="shared" si="18"/>
        <v>56.92307692307692</v>
      </c>
      <c r="BM15" s="32" t="str">
        <f t="shared" si="19"/>
        <v>Rendah</v>
      </c>
    </row>
    <row r="16" spans="1:65" x14ac:dyDescent="0.25">
      <c r="A16" s="19">
        <v>13</v>
      </c>
      <c r="B16" s="19" t="s">
        <v>57</v>
      </c>
      <c r="C16" s="19">
        <v>1</v>
      </c>
      <c r="D16" s="19">
        <v>1</v>
      </c>
      <c r="E16" s="19">
        <v>13</v>
      </c>
      <c r="F16" s="4">
        <v>4</v>
      </c>
      <c r="G16" s="4">
        <v>5</v>
      </c>
      <c r="H16" s="4">
        <v>3</v>
      </c>
      <c r="I16" s="7">
        <v>3</v>
      </c>
      <c r="J16" s="7">
        <v>3</v>
      </c>
      <c r="K16" s="7">
        <v>5</v>
      </c>
      <c r="L16" s="7">
        <v>4</v>
      </c>
      <c r="M16" s="21">
        <f t="shared" si="0"/>
        <v>27</v>
      </c>
      <c r="N16" s="21">
        <f t="shared" si="1"/>
        <v>77.142857142857139</v>
      </c>
      <c r="O16" s="19" t="str">
        <f t="shared" si="2"/>
        <v>Tinggi</v>
      </c>
      <c r="P16" s="4">
        <v>3</v>
      </c>
      <c r="Q16" s="4">
        <v>5</v>
      </c>
      <c r="R16" s="4">
        <v>2</v>
      </c>
      <c r="S16" s="7">
        <v>3</v>
      </c>
      <c r="T16" s="7">
        <v>4</v>
      </c>
      <c r="U16" s="21">
        <f t="shared" si="3"/>
        <v>17</v>
      </c>
      <c r="V16" s="21">
        <f t="shared" si="4"/>
        <v>68</v>
      </c>
      <c r="W16" s="19" t="str">
        <f t="shared" si="5"/>
        <v>Sedang</v>
      </c>
      <c r="X16" s="4">
        <v>4</v>
      </c>
      <c r="Y16" s="7">
        <v>4</v>
      </c>
      <c r="Z16" s="7">
        <v>4</v>
      </c>
      <c r="AA16" s="7">
        <v>5</v>
      </c>
      <c r="AB16" s="7">
        <v>5</v>
      </c>
      <c r="AC16" s="21">
        <f t="shared" si="6"/>
        <v>22</v>
      </c>
      <c r="AD16" s="21">
        <f t="shared" si="7"/>
        <v>88</v>
      </c>
      <c r="AE16" s="19" t="str">
        <f t="shared" si="8"/>
        <v>Sangat Tinggi</v>
      </c>
      <c r="AF16" s="4">
        <v>3</v>
      </c>
      <c r="AG16" s="4">
        <v>2</v>
      </c>
      <c r="AH16" s="4">
        <v>4</v>
      </c>
      <c r="AI16" s="4">
        <v>2</v>
      </c>
      <c r="AJ16" s="7">
        <v>3</v>
      </c>
      <c r="AK16" s="7">
        <v>3</v>
      </c>
      <c r="AL16" s="7">
        <v>3</v>
      </c>
      <c r="AM16" s="7">
        <v>3</v>
      </c>
      <c r="AN16" s="21">
        <f t="shared" si="9"/>
        <v>23</v>
      </c>
      <c r="AO16" s="21">
        <f t="shared" si="10"/>
        <v>57.5</v>
      </c>
      <c r="AP16" s="19" t="str">
        <f t="shared" si="11"/>
        <v>Rendah</v>
      </c>
      <c r="AQ16" s="4">
        <v>3</v>
      </c>
      <c r="AR16" s="4">
        <v>2</v>
      </c>
      <c r="AS16" s="4">
        <v>2</v>
      </c>
      <c r="AT16" s="7">
        <v>3</v>
      </c>
      <c r="AU16" s="7">
        <v>4</v>
      </c>
      <c r="AV16" s="7">
        <v>2</v>
      </c>
      <c r="AW16" s="7">
        <v>5</v>
      </c>
      <c r="AX16" s="21">
        <f t="shared" si="12"/>
        <v>21</v>
      </c>
      <c r="AY16" s="21">
        <f t="shared" si="13"/>
        <v>60</v>
      </c>
      <c r="AZ16" s="19" t="str">
        <f t="shared" si="14"/>
        <v>Sedang</v>
      </c>
      <c r="BA16" s="4">
        <v>1</v>
      </c>
      <c r="BB16" s="4">
        <v>3</v>
      </c>
      <c r="BC16" s="4">
        <v>3</v>
      </c>
      <c r="BD16" s="7">
        <v>5</v>
      </c>
      <c r="BE16" s="7">
        <v>3</v>
      </c>
      <c r="BF16" s="7">
        <v>4</v>
      </c>
      <c r="BG16" s="7">
        <v>3</v>
      </c>
      <c r="BH16" s="21">
        <f t="shared" si="15"/>
        <v>22</v>
      </c>
      <c r="BI16" s="21">
        <f t="shared" si="16"/>
        <v>62.857142857142854</v>
      </c>
      <c r="BJ16" s="19" t="str">
        <f t="shared" si="17"/>
        <v>Sedang</v>
      </c>
      <c r="BK16" s="32">
        <v>132</v>
      </c>
      <c r="BL16" s="32">
        <f t="shared" si="18"/>
        <v>67.692307692307693</v>
      </c>
      <c r="BM16" s="32" t="str">
        <f t="shared" si="19"/>
        <v>Sedang</v>
      </c>
    </row>
    <row r="17" spans="1:65" x14ac:dyDescent="0.25">
      <c r="A17" s="19">
        <v>14</v>
      </c>
      <c r="B17" s="19" t="s">
        <v>58</v>
      </c>
      <c r="C17" s="19">
        <v>1</v>
      </c>
      <c r="D17" s="19">
        <v>2</v>
      </c>
      <c r="E17" s="19">
        <v>16</v>
      </c>
      <c r="F17" s="4">
        <v>3</v>
      </c>
      <c r="G17" s="4">
        <v>2</v>
      </c>
      <c r="H17" s="4">
        <v>5</v>
      </c>
      <c r="I17" s="7">
        <v>4</v>
      </c>
      <c r="J17" s="7">
        <v>3</v>
      </c>
      <c r="K17" s="7">
        <v>5</v>
      </c>
      <c r="L17" s="7">
        <v>3</v>
      </c>
      <c r="M17" s="21">
        <f t="shared" si="0"/>
        <v>25</v>
      </c>
      <c r="N17" s="21">
        <f t="shared" si="1"/>
        <v>71.428571428571431</v>
      </c>
      <c r="O17" s="19" t="str">
        <f t="shared" si="2"/>
        <v>Sedang</v>
      </c>
      <c r="P17" s="4">
        <v>4</v>
      </c>
      <c r="Q17" s="4">
        <v>5</v>
      </c>
      <c r="R17" s="4">
        <v>5</v>
      </c>
      <c r="S17" s="7">
        <v>2</v>
      </c>
      <c r="T17" s="7">
        <v>4</v>
      </c>
      <c r="U17" s="21">
        <f t="shared" si="3"/>
        <v>20</v>
      </c>
      <c r="V17" s="21">
        <f t="shared" si="4"/>
        <v>80</v>
      </c>
      <c r="W17" s="19" t="str">
        <f t="shared" si="5"/>
        <v>Tinggi</v>
      </c>
      <c r="X17" s="4">
        <v>3</v>
      </c>
      <c r="Y17" s="7">
        <v>3</v>
      </c>
      <c r="Z17" s="7">
        <v>4</v>
      </c>
      <c r="AA17" s="7">
        <v>3</v>
      </c>
      <c r="AB17" s="7">
        <v>4</v>
      </c>
      <c r="AC17" s="21">
        <f t="shared" si="6"/>
        <v>17</v>
      </c>
      <c r="AD17" s="21">
        <f t="shared" si="7"/>
        <v>68</v>
      </c>
      <c r="AE17" s="19" t="str">
        <f t="shared" si="8"/>
        <v>Sedang</v>
      </c>
      <c r="AF17" s="4">
        <v>4</v>
      </c>
      <c r="AG17" s="4">
        <v>4</v>
      </c>
      <c r="AH17" s="4">
        <v>5</v>
      </c>
      <c r="AI17" s="4">
        <v>4</v>
      </c>
      <c r="AJ17" s="7">
        <v>3</v>
      </c>
      <c r="AK17" s="7">
        <v>3</v>
      </c>
      <c r="AL17" s="7">
        <v>5</v>
      </c>
      <c r="AM17" s="7">
        <v>3</v>
      </c>
      <c r="AN17" s="21">
        <f t="shared" si="9"/>
        <v>31</v>
      </c>
      <c r="AO17" s="21">
        <f t="shared" si="10"/>
        <v>77.5</v>
      </c>
      <c r="AP17" s="19" t="str">
        <f t="shared" si="11"/>
        <v>Tinggi</v>
      </c>
      <c r="AQ17" s="4">
        <v>5</v>
      </c>
      <c r="AR17" s="4">
        <v>3</v>
      </c>
      <c r="AS17" s="4">
        <v>3</v>
      </c>
      <c r="AT17" s="7">
        <v>1</v>
      </c>
      <c r="AU17" s="7">
        <v>3</v>
      </c>
      <c r="AV17" s="7">
        <v>1</v>
      </c>
      <c r="AW17" s="7">
        <v>4</v>
      </c>
      <c r="AX17" s="21">
        <f t="shared" si="12"/>
        <v>20</v>
      </c>
      <c r="AY17" s="21">
        <f t="shared" si="13"/>
        <v>57.142857142857146</v>
      </c>
      <c r="AZ17" s="19" t="str">
        <f t="shared" si="14"/>
        <v>Rendah</v>
      </c>
      <c r="BA17" s="4">
        <v>3</v>
      </c>
      <c r="BB17" s="4">
        <v>3</v>
      </c>
      <c r="BC17" s="4">
        <v>3</v>
      </c>
      <c r="BD17" s="7">
        <v>4</v>
      </c>
      <c r="BE17" s="7">
        <v>1</v>
      </c>
      <c r="BF17" s="7">
        <v>3</v>
      </c>
      <c r="BG17" s="7">
        <v>5</v>
      </c>
      <c r="BH17" s="21">
        <f t="shared" si="15"/>
        <v>22</v>
      </c>
      <c r="BI17" s="21">
        <f t="shared" si="16"/>
        <v>62.857142857142854</v>
      </c>
      <c r="BJ17" s="19" t="str">
        <f t="shared" si="17"/>
        <v>Sedang</v>
      </c>
      <c r="BK17" s="32">
        <v>135</v>
      </c>
      <c r="BL17" s="32">
        <f t="shared" si="18"/>
        <v>69.230769230769226</v>
      </c>
      <c r="BM17" s="32" t="str">
        <f t="shared" si="19"/>
        <v>Sedang</v>
      </c>
    </row>
    <row r="18" spans="1:65" x14ac:dyDescent="0.25">
      <c r="A18" s="19">
        <v>15</v>
      </c>
      <c r="B18" s="19" t="s">
        <v>59</v>
      </c>
      <c r="C18" s="19">
        <v>1</v>
      </c>
      <c r="D18" s="19">
        <v>2</v>
      </c>
      <c r="E18" s="19">
        <v>15</v>
      </c>
      <c r="F18" s="4">
        <v>3</v>
      </c>
      <c r="G18" s="4">
        <v>5</v>
      </c>
      <c r="H18" s="4">
        <v>4</v>
      </c>
      <c r="I18" s="7">
        <v>3</v>
      </c>
      <c r="J18" s="7">
        <v>3</v>
      </c>
      <c r="K18" s="7">
        <v>5</v>
      </c>
      <c r="L18" s="7">
        <v>2</v>
      </c>
      <c r="M18" s="21">
        <f t="shared" si="0"/>
        <v>25</v>
      </c>
      <c r="N18" s="21">
        <f t="shared" si="1"/>
        <v>71.428571428571431</v>
      </c>
      <c r="O18" s="19" t="str">
        <f t="shared" si="2"/>
        <v>Sedang</v>
      </c>
      <c r="P18" s="4">
        <v>5</v>
      </c>
      <c r="Q18" s="4">
        <v>5</v>
      </c>
      <c r="R18" s="4">
        <v>3</v>
      </c>
      <c r="S18" s="7">
        <v>3</v>
      </c>
      <c r="T18" s="7">
        <v>3</v>
      </c>
      <c r="U18" s="21">
        <f t="shared" si="3"/>
        <v>19</v>
      </c>
      <c r="V18" s="21">
        <f t="shared" si="4"/>
        <v>76</v>
      </c>
      <c r="W18" s="19" t="str">
        <f t="shared" si="5"/>
        <v>Tinggi</v>
      </c>
      <c r="X18" s="4">
        <v>2</v>
      </c>
      <c r="Y18" s="7">
        <v>2</v>
      </c>
      <c r="Z18" s="7">
        <v>2</v>
      </c>
      <c r="AA18" s="7">
        <v>3</v>
      </c>
      <c r="AB18" s="7">
        <v>3</v>
      </c>
      <c r="AC18" s="21">
        <f t="shared" si="6"/>
        <v>12</v>
      </c>
      <c r="AD18" s="21">
        <f t="shared" si="7"/>
        <v>48</v>
      </c>
      <c r="AE18" s="19" t="str">
        <f t="shared" si="8"/>
        <v>Sangat Rendah</v>
      </c>
      <c r="AF18" s="4">
        <v>3</v>
      </c>
      <c r="AG18" s="4">
        <v>4</v>
      </c>
      <c r="AH18" s="4">
        <v>3</v>
      </c>
      <c r="AI18" s="4">
        <v>4</v>
      </c>
      <c r="AJ18" s="7">
        <v>1</v>
      </c>
      <c r="AK18" s="7">
        <v>1</v>
      </c>
      <c r="AL18" s="7">
        <v>2</v>
      </c>
      <c r="AM18" s="7">
        <v>1</v>
      </c>
      <c r="AN18" s="21">
        <f t="shared" si="9"/>
        <v>19</v>
      </c>
      <c r="AO18" s="21">
        <f t="shared" si="10"/>
        <v>47.5</v>
      </c>
      <c r="AP18" s="19" t="str">
        <f t="shared" si="11"/>
        <v>Sangat Rendah</v>
      </c>
      <c r="AQ18" s="4">
        <v>4</v>
      </c>
      <c r="AR18" s="4">
        <v>2</v>
      </c>
      <c r="AS18" s="4">
        <v>3</v>
      </c>
      <c r="AT18" s="7">
        <v>2</v>
      </c>
      <c r="AU18" s="7">
        <v>3</v>
      </c>
      <c r="AV18" s="7">
        <v>2</v>
      </c>
      <c r="AW18" s="7">
        <v>2</v>
      </c>
      <c r="AX18" s="21">
        <f t="shared" si="12"/>
        <v>18</v>
      </c>
      <c r="AY18" s="21">
        <f t="shared" si="13"/>
        <v>51.428571428571431</v>
      </c>
      <c r="AZ18" s="19" t="str">
        <f t="shared" si="14"/>
        <v>Sangat Rendah</v>
      </c>
      <c r="BA18" s="4">
        <v>4</v>
      </c>
      <c r="BB18" s="4">
        <v>3</v>
      </c>
      <c r="BC18" s="4">
        <v>3</v>
      </c>
      <c r="BD18" s="7">
        <v>2</v>
      </c>
      <c r="BE18" s="7">
        <v>1</v>
      </c>
      <c r="BF18" s="7">
        <v>1</v>
      </c>
      <c r="BG18" s="7">
        <v>1</v>
      </c>
      <c r="BH18" s="21">
        <f t="shared" si="15"/>
        <v>15</v>
      </c>
      <c r="BI18" s="21">
        <f t="shared" si="16"/>
        <v>42.857142857142854</v>
      </c>
      <c r="BJ18" s="19" t="str">
        <f t="shared" si="17"/>
        <v>Sangat Rendah</v>
      </c>
      <c r="BK18" s="32">
        <v>108</v>
      </c>
      <c r="BL18" s="32">
        <f t="shared" si="18"/>
        <v>55.384615384615387</v>
      </c>
      <c r="BM18" s="32" t="str">
        <f t="shared" si="19"/>
        <v>Rendah</v>
      </c>
    </row>
    <row r="19" spans="1:65" x14ac:dyDescent="0.25">
      <c r="A19" s="19">
        <v>16</v>
      </c>
      <c r="B19" s="19" t="s">
        <v>60</v>
      </c>
      <c r="C19" s="19">
        <v>1</v>
      </c>
      <c r="D19" s="19">
        <v>2</v>
      </c>
      <c r="E19" s="19">
        <v>16</v>
      </c>
      <c r="F19" s="4">
        <v>5</v>
      </c>
      <c r="G19" s="4">
        <v>5</v>
      </c>
      <c r="H19" s="4">
        <v>3</v>
      </c>
      <c r="I19" s="7">
        <v>3</v>
      </c>
      <c r="J19" s="7">
        <v>4</v>
      </c>
      <c r="K19" s="7">
        <v>4</v>
      </c>
      <c r="L19" s="7">
        <v>2</v>
      </c>
      <c r="M19" s="21">
        <f t="shared" si="0"/>
        <v>26</v>
      </c>
      <c r="N19" s="21">
        <f t="shared" si="1"/>
        <v>74.285714285714292</v>
      </c>
      <c r="O19" s="19" t="str">
        <f t="shared" si="2"/>
        <v>Sedang</v>
      </c>
      <c r="P19" s="4">
        <v>5</v>
      </c>
      <c r="Q19" s="4">
        <v>4</v>
      </c>
      <c r="R19" s="4">
        <v>4</v>
      </c>
      <c r="S19" s="7">
        <v>2</v>
      </c>
      <c r="T19" s="7">
        <v>3</v>
      </c>
      <c r="U19" s="21">
        <f t="shared" si="3"/>
        <v>18</v>
      </c>
      <c r="V19" s="21">
        <f t="shared" si="4"/>
        <v>72</v>
      </c>
      <c r="W19" s="19" t="str">
        <f t="shared" si="5"/>
        <v>Sedang</v>
      </c>
      <c r="X19" s="4">
        <v>4</v>
      </c>
      <c r="Y19" s="7">
        <v>4</v>
      </c>
      <c r="Z19" s="7">
        <v>4</v>
      </c>
      <c r="AA19" s="7">
        <v>4</v>
      </c>
      <c r="AB19" s="7">
        <v>4</v>
      </c>
      <c r="AC19" s="21">
        <f t="shared" si="6"/>
        <v>20</v>
      </c>
      <c r="AD19" s="21">
        <f t="shared" si="7"/>
        <v>80</v>
      </c>
      <c r="AE19" s="19" t="str">
        <f t="shared" si="8"/>
        <v>Tinggi</v>
      </c>
      <c r="AF19" s="4">
        <v>5</v>
      </c>
      <c r="AG19" s="4">
        <v>4</v>
      </c>
      <c r="AH19" s="4">
        <v>5</v>
      </c>
      <c r="AI19" s="4">
        <v>4</v>
      </c>
      <c r="AJ19" s="7">
        <v>4</v>
      </c>
      <c r="AK19" s="7">
        <v>2</v>
      </c>
      <c r="AL19" s="7">
        <v>4</v>
      </c>
      <c r="AM19" s="7">
        <v>3</v>
      </c>
      <c r="AN19" s="21">
        <f t="shared" si="9"/>
        <v>31</v>
      </c>
      <c r="AO19" s="21">
        <f t="shared" si="10"/>
        <v>77.5</v>
      </c>
      <c r="AP19" s="19" t="str">
        <f t="shared" si="11"/>
        <v>Tinggi</v>
      </c>
      <c r="AQ19" s="4">
        <v>4</v>
      </c>
      <c r="AR19" s="4">
        <v>5</v>
      </c>
      <c r="AS19" s="4">
        <v>5</v>
      </c>
      <c r="AT19" s="7">
        <v>3</v>
      </c>
      <c r="AU19" s="7">
        <v>2</v>
      </c>
      <c r="AV19" s="7">
        <v>2</v>
      </c>
      <c r="AW19" s="7">
        <v>4</v>
      </c>
      <c r="AX19" s="21">
        <f t="shared" si="12"/>
        <v>25</v>
      </c>
      <c r="AY19" s="21">
        <f t="shared" si="13"/>
        <v>71.428571428571431</v>
      </c>
      <c r="AZ19" s="19" t="str">
        <f t="shared" si="14"/>
        <v>Sedang</v>
      </c>
      <c r="BA19" s="4">
        <v>3</v>
      </c>
      <c r="BB19" s="4">
        <v>5</v>
      </c>
      <c r="BC19" s="4">
        <v>4</v>
      </c>
      <c r="BD19" s="7">
        <v>4</v>
      </c>
      <c r="BE19" s="7">
        <v>2</v>
      </c>
      <c r="BF19" s="7">
        <v>4</v>
      </c>
      <c r="BG19" s="7">
        <v>5</v>
      </c>
      <c r="BH19" s="21">
        <f t="shared" si="15"/>
        <v>27</v>
      </c>
      <c r="BI19" s="21">
        <f t="shared" si="16"/>
        <v>77.142857142857139</v>
      </c>
      <c r="BJ19" s="19" t="str">
        <f t="shared" si="17"/>
        <v>Tinggi</v>
      </c>
      <c r="BK19" s="32">
        <v>147</v>
      </c>
      <c r="BL19" s="32">
        <f t="shared" si="18"/>
        <v>75.384615384615387</v>
      </c>
      <c r="BM19" s="32" t="str">
        <f t="shared" si="19"/>
        <v>Tinggi</v>
      </c>
    </row>
    <row r="20" spans="1:65" x14ac:dyDescent="0.25">
      <c r="A20" s="19">
        <v>17</v>
      </c>
      <c r="B20" s="12" t="s">
        <v>61</v>
      </c>
      <c r="C20" s="19">
        <v>2</v>
      </c>
      <c r="D20" s="19">
        <v>2</v>
      </c>
      <c r="E20" s="19">
        <v>17</v>
      </c>
      <c r="F20" s="4">
        <v>2</v>
      </c>
      <c r="G20" s="4">
        <v>5</v>
      </c>
      <c r="H20" s="4">
        <v>4</v>
      </c>
      <c r="I20" s="7">
        <v>4</v>
      </c>
      <c r="J20" s="7">
        <v>4</v>
      </c>
      <c r="K20" s="7">
        <v>5</v>
      </c>
      <c r="L20" s="7">
        <v>4</v>
      </c>
      <c r="M20" s="21">
        <f t="shared" si="0"/>
        <v>28</v>
      </c>
      <c r="N20" s="21">
        <f t="shared" si="1"/>
        <v>80</v>
      </c>
      <c r="O20" s="19" t="str">
        <f t="shared" si="2"/>
        <v>Tinggi</v>
      </c>
      <c r="P20" s="4">
        <v>5</v>
      </c>
      <c r="Q20" s="4">
        <v>5</v>
      </c>
      <c r="R20" s="4">
        <v>3</v>
      </c>
      <c r="S20" s="7">
        <v>4</v>
      </c>
      <c r="T20" s="7">
        <v>5</v>
      </c>
      <c r="U20" s="21">
        <f t="shared" si="3"/>
        <v>22</v>
      </c>
      <c r="V20" s="21">
        <f t="shared" si="4"/>
        <v>88</v>
      </c>
      <c r="W20" s="19" t="str">
        <f t="shared" si="5"/>
        <v>Sangat Tinggi</v>
      </c>
      <c r="X20" s="4">
        <v>4</v>
      </c>
      <c r="Y20" s="7">
        <v>4</v>
      </c>
      <c r="Z20" s="7">
        <v>4</v>
      </c>
      <c r="AA20" s="7">
        <v>3</v>
      </c>
      <c r="AB20" s="7">
        <v>3</v>
      </c>
      <c r="AC20" s="21">
        <f t="shared" si="6"/>
        <v>18</v>
      </c>
      <c r="AD20" s="21">
        <f t="shared" si="7"/>
        <v>72</v>
      </c>
      <c r="AE20" s="19" t="str">
        <f t="shared" si="8"/>
        <v>Sedang</v>
      </c>
      <c r="AF20" s="4">
        <v>5</v>
      </c>
      <c r="AG20" s="4">
        <v>4</v>
      </c>
      <c r="AH20" s="4">
        <v>4</v>
      </c>
      <c r="AI20" s="4">
        <v>5</v>
      </c>
      <c r="AJ20" s="7">
        <v>4</v>
      </c>
      <c r="AK20" s="7">
        <v>4</v>
      </c>
      <c r="AL20" s="7">
        <v>4</v>
      </c>
      <c r="AM20" s="7">
        <v>5</v>
      </c>
      <c r="AN20" s="21">
        <f t="shared" si="9"/>
        <v>35</v>
      </c>
      <c r="AO20" s="21">
        <f t="shared" si="10"/>
        <v>87.5</v>
      </c>
      <c r="AP20" s="19" t="str">
        <f t="shared" si="11"/>
        <v>Sangat Tinggi</v>
      </c>
      <c r="AQ20" s="4">
        <v>5</v>
      </c>
      <c r="AR20" s="4">
        <v>4</v>
      </c>
      <c r="AS20" s="4">
        <v>3</v>
      </c>
      <c r="AT20" s="7">
        <v>4</v>
      </c>
      <c r="AU20" s="7">
        <v>4</v>
      </c>
      <c r="AV20" s="7">
        <v>3</v>
      </c>
      <c r="AW20" s="7">
        <v>3</v>
      </c>
      <c r="AX20" s="21">
        <f t="shared" si="12"/>
        <v>26</v>
      </c>
      <c r="AY20" s="21">
        <f t="shared" si="13"/>
        <v>74.285714285714292</v>
      </c>
      <c r="AZ20" s="19" t="str">
        <f t="shared" si="14"/>
        <v>Sedang</v>
      </c>
      <c r="BA20" s="4">
        <v>4</v>
      </c>
      <c r="BB20" s="4">
        <v>4</v>
      </c>
      <c r="BC20" s="4">
        <v>5</v>
      </c>
      <c r="BD20" s="7">
        <v>4</v>
      </c>
      <c r="BE20" s="7">
        <v>4</v>
      </c>
      <c r="BF20" s="7">
        <v>5</v>
      </c>
      <c r="BG20" s="7">
        <v>3</v>
      </c>
      <c r="BH20" s="21">
        <f t="shared" si="15"/>
        <v>29</v>
      </c>
      <c r="BI20" s="21">
        <f t="shared" si="16"/>
        <v>82.857142857142861</v>
      </c>
      <c r="BJ20" s="19" t="str">
        <f t="shared" si="17"/>
        <v>Tinggi</v>
      </c>
      <c r="BK20" s="32">
        <v>158</v>
      </c>
      <c r="BL20" s="32">
        <f t="shared" si="18"/>
        <v>81.025641025641022</v>
      </c>
      <c r="BM20" s="32" t="str">
        <f t="shared" si="19"/>
        <v>Tinggi</v>
      </c>
    </row>
    <row r="21" spans="1:65" x14ac:dyDescent="0.25">
      <c r="A21" s="19">
        <v>18</v>
      </c>
      <c r="B21" s="19" t="s">
        <v>62</v>
      </c>
      <c r="C21" s="19">
        <v>1</v>
      </c>
      <c r="D21" s="19">
        <v>2</v>
      </c>
      <c r="E21" s="19">
        <v>17</v>
      </c>
      <c r="F21" s="4">
        <v>4</v>
      </c>
      <c r="G21" s="4">
        <v>4</v>
      </c>
      <c r="H21" s="4">
        <v>4</v>
      </c>
      <c r="I21" s="7">
        <v>3</v>
      </c>
      <c r="J21" s="7">
        <v>4</v>
      </c>
      <c r="K21" s="7">
        <v>5</v>
      </c>
      <c r="L21" s="7">
        <v>4</v>
      </c>
      <c r="M21" s="21">
        <f t="shared" si="0"/>
        <v>28</v>
      </c>
      <c r="N21" s="21">
        <f t="shared" si="1"/>
        <v>80</v>
      </c>
      <c r="O21" s="19" t="str">
        <f t="shared" si="2"/>
        <v>Tinggi</v>
      </c>
      <c r="P21" s="4">
        <v>5</v>
      </c>
      <c r="Q21" s="4">
        <v>4</v>
      </c>
      <c r="R21" s="4">
        <v>3</v>
      </c>
      <c r="S21" s="7">
        <v>2</v>
      </c>
      <c r="T21" s="7">
        <v>2</v>
      </c>
      <c r="U21" s="21">
        <f t="shared" si="3"/>
        <v>16</v>
      </c>
      <c r="V21" s="21">
        <f t="shared" si="4"/>
        <v>64</v>
      </c>
      <c r="W21" s="19" t="str">
        <f t="shared" si="5"/>
        <v>Sedang</v>
      </c>
      <c r="X21" s="4">
        <v>3</v>
      </c>
      <c r="Y21" s="7">
        <v>4</v>
      </c>
      <c r="Z21" s="7">
        <v>4</v>
      </c>
      <c r="AA21" s="7">
        <v>5</v>
      </c>
      <c r="AB21" s="7">
        <v>4</v>
      </c>
      <c r="AC21" s="21">
        <f t="shared" si="6"/>
        <v>20</v>
      </c>
      <c r="AD21" s="21">
        <f t="shared" si="7"/>
        <v>80</v>
      </c>
      <c r="AE21" s="19" t="str">
        <f t="shared" si="8"/>
        <v>Tinggi</v>
      </c>
      <c r="AF21" s="4">
        <v>3</v>
      </c>
      <c r="AG21" s="4">
        <v>4</v>
      </c>
      <c r="AH21" s="4">
        <v>4</v>
      </c>
      <c r="AI21" s="4">
        <v>5</v>
      </c>
      <c r="AJ21" s="7">
        <v>4</v>
      </c>
      <c r="AK21" s="7">
        <v>4</v>
      </c>
      <c r="AL21" s="7">
        <v>5</v>
      </c>
      <c r="AM21" s="7">
        <v>5</v>
      </c>
      <c r="AN21" s="21">
        <f t="shared" si="9"/>
        <v>34</v>
      </c>
      <c r="AO21" s="21">
        <f t="shared" si="10"/>
        <v>85</v>
      </c>
      <c r="AP21" s="19" t="str">
        <f t="shared" si="11"/>
        <v>Sangat Tinggi</v>
      </c>
      <c r="AQ21" s="4">
        <v>5</v>
      </c>
      <c r="AR21" s="4">
        <v>3</v>
      </c>
      <c r="AS21" s="4">
        <v>3</v>
      </c>
      <c r="AT21" s="7">
        <v>4</v>
      </c>
      <c r="AU21" s="7">
        <v>3</v>
      </c>
      <c r="AV21" s="7">
        <v>2</v>
      </c>
      <c r="AW21" s="7">
        <v>3</v>
      </c>
      <c r="AX21" s="21">
        <f t="shared" si="12"/>
        <v>23</v>
      </c>
      <c r="AY21" s="21">
        <f t="shared" si="13"/>
        <v>65.714285714285708</v>
      </c>
      <c r="AZ21" s="19" t="str">
        <f t="shared" si="14"/>
        <v>Sedang</v>
      </c>
      <c r="BA21" s="4">
        <v>3</v>
      </c>
      <c r="BB21" s="4">
        <v>3</v>
      </c>
      <c r="BC21" s="4">
        <v>4</v>
      </c>
      <c r="BD21" s="7">
        <v>5</v>
      </c>
      <c r="BE21" s="7">
        <v>4</v>
      </c>
      <c r="BF21" s="7">
        <v>5</v>
      </c>
      <c r="BG21" s="7">
        <v>4</v>
      </c>
      <c r="BH21" s="21">
        <f t="shared" si="15"/>
        <v>28</v>
      </c>
      <c r="BI21" s="21">
        <f t="shared" si="16"/>
        <v>80</v>
      </c>
      <c r="BJ21" s="19" t="str">
        <f t="shared" si="17"/>
        <v>Tinggi</v>
      </c>
      <c r="BK21" s="32">
        <v>149</v>
      </c>
      <c r="BL21" s="32">
        <f t="shared" si="18"/>
        <v>76.410256410256409</v>
      </c>
      <c r="BM21" s="32" t="str">
        <f t="shared" si="19"/>
        <v>Tinggi</v>
      </c>
    </row>
    <row r="22" spans="1:65" x14ac:dyDescent="0.25">
      <c r="A22" s="19">
        <v>19</v>
      </c>
      <c r="B22" s="19" t="s">
        <v>63</v>
      </c>
      <c r="C22" s="19">
        <v>1</v>
      </c>
      <c r="D22" s="19">
        <v>2</v>
      </c>
      <c r="E22" s="19">
        <v>17</v>
      </c>
      <c r="F22" s="4">
        <v>4</v>
      </c>
      <c r="G22" s="4">
        <v>5</v>
      </c>
      <c r="H22" s="4">
        <v>4</v>
      </c>
      <c r="I22" s="7">
        <v>3</v>
      </c>
      <c r="J22" s="7">
        <v>4</v>
      </c>
      <c r="K22" s="7">
        <v>5</v>
      </c>
      <c r="L22" s="7">
        <v>4</v>
      </c>
      <c r="M22" s="21">
        <f t="shared" si="0"/>
        <v>29</v>
      </c>
      <c r="N22" s="21">
        <f t="shared" si="1"/>
        <v>82.857142857142861</v>
      </c>
      <c r="O22" s="19" t="str">
        <f t="shared" si="2"/>
        <v>Tinggi</v>
      </c>
      <c r="P22" s="4">
        <v>4</v>
      </c>
      <c r="Q22" s="4">
        <v>4</v>
      </c>
      <c r="R22" s="4">
        <v>4</v>
      </c>
      <c r="S22" s="7">
        <v>4</v>
      </c>
      <c r="T22" s="7">
        <v>3</v>
      </c>
      <c r="U22" s="21">
        <f t="shared" si="3"/>
        <v>19</v>
      </c>
      <c r="V22" s="21">
        <f t="shared" si="4"/>
        <v>76</v>
      </c>
      <c r="W22" s="19" t="str">
        <f t="shared" si="5"/>
        <v>Tinggi</v>
      </c>
      <c r="X22" s="4">
        <v>3</v>
      </c>
      <c r="Y22" s="7">
        <v>4</v>
      </c>
      <c r="Z22" s="7">
        <v>5</v>
      </c>
      <c r="AA22" s="7">
        <v>5</v>
      </c>
      <c r="AB22" s="7">
        <v>4</v>
      </c>
      <c r="AC22" s="21">
        <f t="shared" si="6"/>
        <v>21</v>
      </c>
      <c r="AD22" s="21">
        <f t="shared" si="7"/>
        <v>84</v>
      </c>
      <c r="AE22" s="19" t="str">
        <f t="shared" si="8"/>
        <v>Tinggi</v>
      </c>
      <c r="AF22" s="4">
        <v>4</v>
      </c>
      <c r="AG22" s="4">
        <v>5</v>
      </c>
      <c r="AH22" s="4">
        <v>5</v>
      </c>
      <c r="AI22" s="4">
        <v>4</v>
      </c>
      <c r="AJ22" s="7">
        <v>4</v>
      </c>
      <c r="AK22" s="7">
        <v>4</v>
      </c>
      <c r="AL22" s="7">
        <v>4</v>
      </c>
      <c r="AM22" s="7">
        <v>4</v>
      </c>
      <c r="AN22" s="21">
        <f t="shared" si="9"/>
        <v>34</v>
      </c>
      <c r="AO22" s="21">
        <f t="shared" si="10"/>
        <v>85</v>
      </c>
      <c r="AP22" s="19" t="str">
        <f t="shared" si="11"/>
        <v>Sangat Tinggi</v>
      </c>
      <c r="AQ22" s="4">
        <v>5</v>
      </c>
      <c r="AR22" s="4">
        <v>3</v>
      </c>
      <c r="AS22" s="4">
        <v>3</v>
      </c>
      <c r="AT22" s="7">
        <v>2</v>
      </c>
      <c r="AU22" s="7">
        <v>4</v>
      </c>
      <c r="AV22" s="7">
        <v>4</v>
      </c>
      <c r="AW22" s="7">
        <v>5</v>
      </c>
      <c r="AX22" s="21">
        <f t="shared" si="12"/>
        <v>26</v>
      </c>
      <c r="AY22" s="21">
        <f t="shared" si="13"/>
        <v>74.285714285714292</v>
      </c>
      <c r="AZ22" s="19" t="str">
        <f t="shared" si="14"/>
        <v>Sedang</v>
      </c>
      <c r="BA22" s="4">
        <v>4</v>
      </c>
      <c r="BB22" s="4">
        <v>3</v>
      </c>
      <c r="BC22" s="4">
        <v>4</v>
      </c>
      <c r="BD22" s="7">
        <v>4</v>
      </c>
      <c r="BE22" s="7">
        <v>3</v>
      </c>
      <c r="BF22" s="7">
        <v>5</v>
      </c>
      <c r="BG22" s="7">
        <v>5</v>
      </c>
      <c r="BH22" s="21">
        <f t="shared" si="15"/>
        <v>28</v>
      </c>
      <c r="BI22" s="21">
        <f t="shared" si="16"/>
        <v>80</v>
      </c>
      <c r="BJ22" s="19" t="str">
        <f t="shared" si="17"/>
        <v>Tinggi</v>
      </c>
      <c r="BK22" s="32">
        <v>157</v>
      </c>
      <c r="BL22" s="32">
        <f t="shared" si="18"/>
        <v>80.512820512820511</v>
      </c>
      <c r="BM22" s="32" t="str">
        <f t="shared" si="19"/>
        <v>Tinggi</v>
      </c>
    </row>
    <row r="23" spans="1:65" x14ac:dyDescent="0.25">
      <c r="A23" s="19">
        <v>20</v>
      </c>
      <c r="B23" s="19" t="s">
        <v>64</v>
      </c>
      <c r="C23" s="19">
        <v>1</v>
      </c>
      <c r="D23" s="19">
        <v>2</v>
      </c>
      <c r="E23" s="19">
        <v>16</v>
      </c>
      <c r="F23" s="4">
        <v>3</v>
      </c>
      <c r="G23" s="4">
        <v>2</v>
      </c>
      <c r="H23" s="4">
        <v>4</v>
      </c>
      <c r="I23" s="7">
        <v>4</v>
      </c>
      <c r="J23" s="7">
        <v>4</v>
      </c>
      <c r="K23" s="7">
        <v>5</v>
      </c>
      <c r="L23" s="7">
        <v>4</v>
      </c>
      <c r="M23" s="21">
        <f t="shared" si="0"/>
        <v>26</v>
      </c>
      <c r="N23" s="21">
        <f t="shared" si="1"/>
        <v>74.285714285714292</v>
      </c>
      <c r="O23" s="19" t="str">
        <f t="shared" si="2"/>
        <v>Sedang</v>
      </c>
      <c r="P23" s="4">
        <v>4</v>
      </c>
      <c r="Q23" s="4">
        <v>4</v>
      </c>
      <c r="R23" s="4">
        <v>2</v>
      </c>
      <c r="S23" s="7">
        <v>5</v>
      </c>
      <c r="T23" s="7">
        <v>4</v>
      </c>
      <c r="U23" s="21">
        <f t="shared" si="3"/>
        <v>19</v>
      </c>
      <c r="V23" s="21">
        <f t="shared" si="4"/>
        <v>76</v>
      </c>
      <c r="W23" s="19" t="str">
        <f t="shared" si="5"/>
        <v>Tinggi</v>
      </c>
      <c r="X23" s="4">
        <v>4</v>
      </c>
      <c r="Y23" s="7">
        <v>5</v>
      </c>
      <c r="Z23" s="7">
        <v>5</v>
      </c>
      <c r="AA23" s="7">
        <v>5</v>
      </c>
      <c r="AB23" s="7">
        <v>5</v>
      </c>
      <c r="AC23" s="21">
        <f t="shared" si="6"/>
        <v>24</v>
      </c>
      <c r="AD23" s="21">
        <f t="shared" si="7"/>
        <v>96</v>
      </c>
      <c r="AE23" s="19" t="str">
        <f t="shared" si="8"/>
        <v>Sangat Tinggi</v>
      </c>
      <c r="AF23" s="4">
        <v>5</v>
      </c>
      <c r="AG23" s="4">
        <v>5</v>
      </c>
      <c r="AH23" s="4">
        <v>5</v>
      </c>
      <c r="AI23" s="4">
        <v>4</v>
      </c>
      <c r="AJ23" s="7">
        <v>4</v>
      </c>
      <c r="AK23" s="7">
        <v>5</v>
      </c>
      <c r="AL23" s="7">
        <v>5</v>
      </c>
      <c r="AM23" s="7">
        <v>4</v>
      </c>
      <c r="AN23" s="21">
        <f t="shared" si="9"/>
        <v>37</v>
      </c>
      <c r="AO23" s="21">
        <f t="shared" si="10"/>
        <v>92.5</v>
      </c>
      <c r="AP23" s="19" t="str">
        <f t="shared" si="11"/>
        <v>Sangat Tinggi</v>
      </c>
      <c r="AQ23" s="4">
        <v>4</v>
      </c>
      <c r="AR23" s="4">
        <v>3</v>
      </c>
      <c r="AS23" s="4">
        <v>3</v>
      </c>
      <c r="AT23" s="7">
        <v>3</v>
      </c>
      <c r="AU23" s="7">
        <v>5</v>
      </c>
      <c r="AV23" s="7">
        <v>3</v>
      </c>
      <c r="AW23" s="7">
        <v>5</v>
      </c>
      <c r="AX23" s="21">
        <f t="shared" si="12"/>
        <v>26</v>
      </c>
      <c r="AY23" s="21">
        <f t="shared" si="13"/>
        <v>74.285714285714292</v>
      </c>
      <c r="AZ23" s="19" t="str">
        <f t="shared" si="14"/>
        <v>Sedang</v>
      </c>
      <c r="BA23" s="4">
        <v>4</v>
      </c>
      <c r="BB23" s="4">
        <v>4</v>
      </c>
      <c r="BC23" s="4">
        <v>1</v>
      </c>
      <c r="BD23" s="7">
        <v>5</v>
      </c>
      <c r="BE23" s="7">
        <v>5</v>
      </c>
      <c r="BF23" s="7">
        <v>5</v>
      </c>
      <c r="BG23" s="7">
        <v>3</v>
      </c>
      <c r="BH23" s="21">
        <f t="shared" si="15"/>
        <v>27</v>
      </c>
      <c r="BI23" s="21">
        <f t="shared" si="16"/>
        <v>77.142857142857139</v>
      </c>
      <c r="BJ23" s="19" t="str">
        <f t="shared" si="17"/>
        <v>Tinggi</v>
      </c>
      <c r="BK23" s="32">
        <v>159</v>
      </c>
      <c r="BL23" s="32">
        <f t="shared" si="18"/>
        <v>81.538461538461533</v>
      </c>
      <c r="BM23" s="32" t="str">
        <f t="shared" si="19"/>
        <v>Tinggi</v>
      </c>
    </row>
    <row r="24" spans="1:65" x14ac:dyDescent="0.25">
      <c r="A24" s="19">
        <v>21</v>
      </c>
      <c r="B24" s="12" t="s">
        <v>65</v>
      </c>
      <c r="C24" s="12">
        <v>2</v>
      </c>
      <c r="D24" s="19">
        <v>1</v>
      </c>
      <c r="E24" s="19">
        <v>13</v>
      </c>
      <c r="F24" s="4">
        <v>1</v>
      </c>
      <c r="G24" s="4">
        <v>5</v>
      </c>
      <c r="H24" s="4">
        <v>3</v>
      </c>
      <c r="I24" s="7">
        <v>5</v>
      </c>
      <c r="J24" s="7">
        <v>5</v>
      </c>
      <c r="K24" s="7">
        <v>5</v>
      </c>
      <c r="L24" s="7">
        <v>5</v>
      </c>
      <c r="M24" s="21">
        <f t="shared" si="0"/>
        <v>29</v>
      </c>
      <c r="N24" s="21">
        <f t="shared" si="1"/>
        <v>82.857142857142861</v>
      </c>
      <c r="O24" s="19" t="str">
        <f t="shared" si="2"/>
        <v>Tinggi</v>
      </c>
      <c r="P24" s="4">
        <v>3</v>
      </c>
      <c r="Q24" s="4">
        <v>3</v>
      </c>
      <c r="R24" s="4">
        <v>5</v>
      </c>
      <c r="S24" s="7">
        <v>3</v>
      </c>
      <c r="T24" s="7">
        <v>4</v>
      </c>
      <c r="U24" s="21">
        <f t="shared" si="3"/>
        <v>18</v>
      </c>
      <c r="V24" s="21">
        <f t="shared" si="4"/>
        <v>72</v>
      </c>
      <c r="W24" s="19" t="str">
        <f t="shared" si="5"/>
        <v>Sedang</v>
      </c>
      <c r="X24" s="4">
        <v>4</v>
      </c>
      <c r="Y24" s="7">
        <v>3</v>
      </c>
      <c r="Z24" s="7">
        <v>3</v>
      </c>
      <c r="AA24" s="7">
        <v>5</v>
      </c>
      <c r="AB24" s="7">
        <v>5</v>
      </c>
      <c r="AC24" s="21">
        <f t="shared" si="6"/>
        <v>20</v>
      </c>
      <c r="AD24" s="21">
        <f t="shared" si="7"/>
        <v>80</v>
      </c>
      <c r="AE24" s="19" t="str">
        <f t="shared" si="8"/>
        <v>Tinggi</v>
      </c>
      <c r="AF24" s="4">
        <v>5</v>
      </c>
      <c r="AG24" s="4">
        <v>3</v>
      </c>
      <c r="AH24" s="4">
        <v>5</v>
      </c>
      <c r="AI24" s="4">
        <v>1</v>
      </c>
      <c r="AJ24" s="7">
        <v>5</v>
      </c>
      <c r="AK24" s="7">
        <v>5</v>
      </c>
      <c r="AL24" s="7">
        <v>5</v>
      </c>
      <c r="AM24" s="7">
        <v>5</v>
      </c>
      <c r="AN24" s="21">
        <f t="shared" si="9"/>
        <v>34</v>
      </c>
      <c r="AO24" s="21">
        <f t="shared" si="10"/>
        <v>85</v>
      </c>
      <c r="AP24" s="19" t="str">
        <f t="shared" si="11"/>
        <v>Sangat Tinggi</v>
      </c>
      <c r="AQ24" s="4">
        <v>5</v>
      </c>
      <c r="AR24" s="4">
        <v>5</v>
      </c>
      <c r="AS24" s="4">
        <v>5</v>
      </c>
      <c r="AT24" s="7">
        <v>3</v>
      </c>
      <c r="AU24" s="7">
        <v>2</v>
      </c>
      <c r="AV24" s="7">
        <v>5</v>
      </c>
      <c r="AW24" s="7">
        <v>5</v>
      </c>
      <c r="AX24" s="21">
        <f t="shared" si="12"/>
        <v>30</v>
      </c>
      <c r="AY24" s="21">
        <f t="shared" si="13"/>
        <v>85.714285714285708</v>
      </c>
      <c r="AZ24" s="19" t="str">
        <f t="shared" si="14"/>
        <v>Sangat Tinggi</v>
      </c>
      <c r="BA24" s="4">
        <v>3</v>
      </c>
      <c r="BB24" s="4">
        <v>3</v>
      </c>
      <c r="BC24" s="4">
        <v>4</v>
      </c>
      <c r="BD24" s="7">
        <v>5</v>
      </c>
      <c r="BE24" s="7">
        <v>5</v>
      </c>
      <c r="BF24" s="7">
        <v>5</v>
      </c>
      <c r="BG24" s="7">
        <v>5</v>
      </c>
      <c r="BH24" s="21">
        <f t="shared" si="15"/>
        <v>30</v>
      </c>
      <c r="BI24" s="21">
        <f t="shared" si="16"/>
        <v>85.714285714285708</v>
      </c>
      <c r="BJ24" s="19" t="str">
        <f t="shared" si="17"/>
        <v>Sangat Tinggi</v>
      </c>
      <c r="BK24" s="32">
        <v>161</v>
      </c>
      <c r="BL24" s="32">
        <f t="shared" si="18"/>
        <v>82.564102564102569</v>
      </c>
      <c r="BM24" s="32" t="str">
        <f t="shared" si="19"/>
        <v>Tinggi</v>
      </c>
    </row>
    <row r="25" spans="1:65" x14ac:dyDescent="0.25">
      <c r="A25" s="19">
        <v>22</v>
      </c>
      <c r="B25" s="12" t="s">
        <v>66</v>
      </c>
      <c r="C25" s="12">
        <v>2</v>
      </c>
      <c r="D25" s="19">
        <v>1</v>
      </c>
      <c r="E25" s="19">
        <v>13</v>
      </c>
      <c r="F25" s="4">
        <v>4</v>
      </c>
      <c r="G25" s="4">
        <v>4</v>
      </c>
      <c r="H25" s="4">
        <v>4</v>
      </c>
      <c r="I25" s="7">
        <v>4</v>
      </c>
      <c r="J25" s="7">
        <v>4</v>
      </c>
      <c r="K25" s="7">
        <v>5</v>
      </c>
      <c r="L25" s="7">
        <v>5</v>
      </c>
      <c r="M25" s="21">
        <f t="shared" si="0"/>
        <v>30</v>
      </c>
      <c r="N25" s="21">
        <f t="shared" si="1"/>
        <v>85.714285714285708</v>
      </c>
      <c r="O25" s="19" t="str">
        <f t="shared" si="2"/>
        <v>Sangat Tinggi</v>
      </c>
      <c r="P25" s="4">
        <v>5</v>
      </c>
      <c r="Q25" s="4">
        <v>4</v>
      </c>
      <c r="R25" s="4">
        <v>5</v>
      </c>
      <c r="S25" s="7">
        <v>2</v>
      </c>
      <c r="T25" s="7">
        <v>3</v>
      </c>
      <c r="U25" s="21">
        <f t="shared" si="3"/>
        <v>19</v>
      </c>
      <c r="V25" s="21">
        <f t="shared" si="4"/>
        <v>76</v>
      </c>
      <c r="W25" s="19" t="str">
        <f t="shared" si="5"/>
        <v>Tinggi</v>
      </c>
      <c r="X25" s="4">
        <v>4</v>
      </c>
      <c r="Y25" s="7">
        <v>3</v>
      </c>
      <c r="Z25" s="7">
        <v>4</v>
      </c>
      <c r="AA25" s="7">
        <v>5</v>
      </c>
      <c r="AB25" s="7">
        <v>5</v>
      </c>
      <c r="AC25" s="21">
        <f t="shared" si="6"/>
        <v>21</v>
      </c>
      <c r="AD25" s="21">
        <f t="shared" si="7"/>
        <v>84</v>
      </c>
      <c r="AE25" s="19" t="str">
        <f t="shared" si="8"/>
        <v>Tinggi</v>
      </c>
      <c r="AF25" s="4">
        <v>4</v>
      </c>
      <c r="AG25" s="4">
        <v>4</v>
      </c>
      <c r="AH25" s="4">
        <v>4</v>
      </c>
      <c r="AI25" s="4">
        <v>4</v>
      </c>
      <c r="AJ25" s="7">
        <v>4</v>
      </c>
      <c r="AK25" s="7">
        <v>2</v>
      </c>
      <c r="AL25" s="7">
        <v>5</v>
      </c>
      <c r="AM25" s="7">
        <v>5</v>
      </c>
      <c r="AN25" s="21">
        <f t="shared" si="9"/>
        <v>32</v>
      </c>
      <c r="AO25" s="21">
        <f t="shared" si="10"/>
        <v>80</v>
      </c>
      <c r="AP25" s="19" t="str">
        <f t="shared" si="11"/>
        <v>Tinggi</v>
      </c>
      <c r="AQ25" s="4">
        <v>4</v>
      </c>
      <c r="AR25" s="4">
        <v>3</v>
      </c>
      <c r="AS25" s="4">
        <v>3</v>
      </c>
      <c r="AT25" s="7">
        <v>4</v>
      </c>
      <c r="AU25" s="7">
        <v>4</v>
      </c>
      <c r="AV25" s="7">
        <v>3</v>
      </c>
      <c r="AW25" s="7">
        <v>4</v>
      </c>
      <c r="AX25" s="21">
        <f t="shared" si="12"/>
        <v>25</v>
      </c>
      <c r="AY25" s="21">
        <f t="shared" si="13"/>
        <v>71.428571428571431</v>
      </c>
      <c r="AZ25" s="19" t="str">
        <f t="shared" si="14"/>
        <v>Sedang</v>
      </c>
      <c r="BA25" s="4">
        <v>4</v>
      </c>
      <c r="BB25" s="4">
        <v>4</v>
      </c>
      <c r="BC25" s="4">
        <v>4</v>
      </c>
      <c r="BD25" s="7">
        <v>4</v>
      </c>
      <c r="BE25" s="7">
        <v>4</v>
      </c>
      <c r="BF25" s="7">
        <v>5</v>
      </c>
      <c r="BG25" s="7">
        <v>5</v>
      </c>
      <c r="BH25" s="21">
        <f t="shared" si="15"/>
        <v>30</v>
      </c>
      <c r="BI25" s="21">
        <f t="shared" si="16"/>
        <v>85.714285714285708</v>
      </c>
      <c r="BJ25" s="19" t="str">
        <f t="shared" si="17"/>
        <v>Sangat Tinggi</v>
      </c>
      <c r="BK25" s="32">
        <v>157</v>
      </c>
      <c r="BL25" s="32">
        <f t="shared" si="18"/>
        <v>80.512820512820511</v>
      </c>
      <c r="BM25" s="32" t="str">
        <f t="shared" si="19"/>
        <v>Tinggi</v>
      </c>
    </row>
    <row r="26" spans="1:65" x14ac:dyDescent="0.25">
      <c r="A26" s="19">
        <v>23</v>
      </c>
      <c r="B26" s="12" t="s">
        <v>67</v>
      </c>
      <c r="C26" s="19">
        <v>2</v>
      </c>
      <c r="D26" s="19">
        <v>2</v>
      </c>
      <c r="E26" s="19">
        <v>16</v>
      </c>
      <c r="F26" s="4">
        <v>4</v>
      </c>
      <c r="G26" s="4">
        <v>3</v>
      </c>
      <c r="H26" s="4">
        <v>5</v>
      </c>
      <c r="I26" s="7">
        <v>3</v>
      </c>
      <c r="J26" s="7">
        <v>2</v>
      </c>
      <c r="K26" s="7">
        <v>5</v>
      </c>
      <c r="L26" s="7">
        <v>3</v>
      </c>
      <c r="M26" s="21">
        <f t="shared" si="0"/>
        <v>25</v>
      </c>
      <c r="N26" s="21">
        <f t="shared" si="1"/>
        <v>71.428571428571431</v>
      </c>
      <c r="O26" s="19" t="str">
        <f t="shared" si="2"/>
        <v>Sedang</v>
      </c>
      <c r="P26" s="4">
        <v>3</v>
      </c>
      <c r="Q26" s="4">
        <v>5</v>
      </c>
      <c r="R26" s="4">
        <v>3</v>
      </c>
      <c r="S26" s="7">
        <v>3</v>
      </c>
      <c r="T26" s="7">
        <v>3</v>
      </c>
      <c r="U26" s="21">
        <f t="shared" si="3"/>
        <v>17</v>
      </c>
      <c r="V26" s="21">
        <f t="shared" si="4"/>
        <v>68</v>
      </c>
      <c r="W26" s="19" t="str">
        <f t="shared" si="5"/>
        <v>Sedang</v>
      </c>
      <c r="X26" s="4">
        <v>3</v>
      </c>
      <c r="Y26" s="7">
        <v>5</v>
      </c>
      <c r="Z26" s="7">
        <v>4</v>
      </c>
      <c r="AA26" s="7">
        <v>3</v>
      </c>
      <c r="AB26" s="7">
        <v>3</v>
      </c>
      <c r="AC26" s="21">
        <f t="shared" si="6"/>
        <v>18</v>
      </c>
      <c r="AD26" s="21">
        <f t="shared" si="7"/>
        <v>72</v>
      </c>
      <c r="AE26" s="19" t="str">
        <f t="shared" si="8"/>
        <v>Sedang</v>
      </c>
      <c r="AF26" s="4">
        <v>4</v>
      </c>
      <c r="AG26" s="4">
        <v>3</v>
      </c>
      <c r="AH26" s="4">
        <v>3</v>
      </c>
      <c r="AI26" s="4">
        <v>4</v>
      </c>
      <c r="AJ26" s="7">
        <v>4</v>
      </c>
      <c r="AK26" s="7">
        <v>2</v>
      </c>
      <c r="AL26" s="7">
        <v>3</v>
      </c>
      <c r="AM26" s="7">
        <v>1</v>
      </c>
      <c r="AN26" s="21">
        <f t="shared" si="9"/>
        <v>24</v>
      </c>
      <c r="AO26" s="21">
        <f t="shared" si="10"/>
        <v>60</v>
      </c>
      <c r="AP26" s="19" t="str">
        <f t="shared" si="11"/>
        <v>Sedang</v>
      </c>
      <c r="AQ26" s="4">
        <v>4</v>
      </c>
      <c r="AR26" s="4">
        <v>4</v>
      </c>
      <c r="AS26" s="4">
        <v>3</v>
      </c>
      <c r="AT26" s="7">
        <v>3</v>
      </c>
      <c r="AU26" s="7">
        <v>5</v>
      </c>
      <c r="AV26" s="7">
        <v>1</v>
      </c>
      <c r="AW26" s="7">
        <v>1</v>
      </c>
      <c r="AX26" s="21">
        <f t="shared" si="12"/>
        <v>21</v>
      </c>
      <c r="AY26" s="21">
        <f t="shared" si="13"/>
        <v>60</v>
      </c>
      <c r="AZ26" s="19" t="str">
        <f t="shared" si="14"/>
        <v>Sedang</v>
      </c>
      <c r="BA26" s="4">
        <v>3</v>
      </c>
      <c r="BB26" s="4">
        <v>2</v>
      </c>
      <c r="BC26" s="4">
        <v>5</v>
      </c>
      <c r="BD26" s="7">
        <v>4</v>
      </c>
      <c r="BE26" s="7">
        <v>3</v>
      </c>
      <c r="BF26" s="7">
        <v>5</v>
      </c>
      <c r="BG26" s="7">
        <v>5</v>
      </c>
      <c r="BH26" s="21">
        <f t="shared" si="15"/>
        <v>27</v>
      </c>
      <c r="BI26" s="21">
        <f t="shared" si="16"/>
        <v>77.142857142857139</v>
      </c>
      <c r="BJ26" s="19" t="str">
        <f t="shared" si="17"/>
        <v>Tinggi</v>
      </c>
      <c r="BK26" s="32">
        <v>132</v>
      </c>
      <c r="BL26" s="32">
        <f t="shared" si="18"/>
        <v>67.692307692307693</v>
      </c>
      <c r="BM26" s="32" t="str">
        <f t="shared" si="19"/>
        <v>Sedang</v>
      </c>
    </row>
    <row r="27" spans="1:65" x14ac:dyDescent="0.25">
      <c r="A27" s="19">
        <v>24</v>
      </c>
      <c r="B27" s="12" t="s">
        <v>68</v>
      </c>
      <c r="C27" s="12">
        <v>2</v>
      </c>
      <c r="D27" s="19">
        <v>1</v>
      </c>
      <c r="E27" s="19">
        <v>14</v>
      </c>
      <c r="F27" s="4">
        <v>4</v>
      </c>
      <c r="G27" s="4">
        <v>4</v>
      </c>
      <c r="H27" s="4">
        <v>4</v>
      </c>
      <c r="I27" s="7">
        <v>3</v>
      </c>
      <c r="J27" s="7">
        <v>5</v>
      </c>
      <c r="K27" s="7">
        <v>5</v>
      </c>
      <c r="L27" s="7">
        <v>5</v>
      </c>
      <c r="M27" s="21">
        <f t="shared" si="0"/>
        <v>30</v>
      </c>
      <c r="N27" s="21">
        <f t="shared" si="1"/>
        <v>85.714285714285708</v>
      </c>
      <c r="O27" s="19" t="str">
        <f t="shared" si="2"/>
        <v>Sangat Tinggi</v>
      </c>
      <c r="P27" s="4">
        <v>4</v>
      </c>
      <c r="Q27" s="4">
        <v>4</v>
      </c>
      <c r="R27" s="4">
        <v>5</v>
      </c>
      <c r="S27" s="7">
        <v>5</v>
      </c>
      <c r="T27" s="7">
        <v>5</v>
      </c>
      <c r="U27" s="21">
        <f t="shared" si="3"/>
        <v>23</v>
      </c>
      <c r="V27" s="21">
        <f t="shared" si="4"/>
        <v>92</v>
      </c>
      <c r="W27" s="19" t="str">
        <f t="shared" si="5"/>
        <v>Sangat Tinggi</v>
      </c>
      <c r="X27" s="4">
        <v>5</v>
      </c>
      <c r="Y27" s="7">
        <v>5</v>
      </c>
      <c r="Z27" s="7">
        <v>5</v>
      </c>
      <c r="AA27" s="7">
        <v>5</v>
      </c>
      <c r="AB27" s="7">
        <v>5</v>
      </c>
      <c r="AC27" s="21">
        <f t="shared" si="6"/>
        <v>25</v>
      </c>
      <c r="AD27" s="21">
        <f t="shared" si="7"/>
        <v>100</v>
      </c>
      <c r="AE27" s="19" t="s">
        <v>115</v>
      </c>
      <c r="AF27" s="4">
        <v>5</v>
      </c>
      <c r="AG27" s="4">
        <v>5</v>
      </c>
      <c r="AH27" s="4">
        <v>5</v>
      </c>
      <c r="AI27" s="4">
        <v>5</v>
      </c>
      <c r="AJ27" s="7">
        <v>5</v>
      </c>
      <c r="AK27" s="7">
        <v>5</v>
      </c>
      <c r="AL27" s="7">
        <v>5</v>
      </c>
      <c r="AM27" s="7">
        <v>5</v>
      </c>
      <c r="AN27" s="21">
        <f t="shared" si="9"/>
        <v>40</v>
      </c>
      <c r="AO27" s="21">
        <f t="shared" si="10"/>
        <v>100</v>
      </c>
      <c r="AP27" s="19" t="s">
        <v>90</v>
      </c>
      <c r="AQ27" s="4">
        <v>5</v>
      </c>
      <c r="AR27" s="4">
        <v>5</v>
      </c>
      <c r="AS27" s="4">
        <v>5</v>
      </c>
      <c r="AT27" s="7">
        <v>5</v>
      </c>
      <c r="AU27" s="7">
        <v>5</v>
      </c>
      <c r="AV27" s="7">
        <v>1</v>
      </c>
      <c r="AW27" s="7">
        <v>5</v>
      </c>
      <c r="AX27" s="21">
        <f t="shared" si="12"/>
        <v>31</v>
      </c>
      <c r="AY27" s="21">
        <f t="shared" si="13"/>
        <v>88.571428571428569</v>
      </c>
      <c r="AZ27" s="19" t="str">
        <f t="shared" si="14"/>
        <v>Sangat Tinggi</v>
      </c>
      <c r="BA27" s="4">
        <v>5</v>
      </c>
      <c r="BB27" s="4">
        <v>5</v>
      </c>
      <c r="BC27" s="4">
        <v>5</v>
      </c>
      <c r="BD27" s="7">
        <v>5</v>
      </c>
      <c r="BE27" s="7">
        <v>5</v>
      </c>
      <c r="BF27" s="7">
        <v>5</v>
      </c>
      <c r="BG27" s="7">
        <v>5</v>
      </c>
      <c r="BH27" s="21">
        <f t="shared" si="15"/>
        <v>35</v>
      </c>
      <c r="BI27" s="21">
        <f t="shared" si="16"/>
        <v>100</v>
      </c>
      <c r="BJ27" s="19" t="b">
        <f t="shared" si="17"/>
        <v>0</v>
      </c>
      <c r="BK27" s="32">
        <v>184</v>
      </c>
      <c r="BL27" s="32">
        <f t="shared" si="18"/>
        <v>94.358974358974365</v>
      </c>
      <c r="BM27" s="32" t="str">
        <f t="shared" si="19"/>
        <v>Sangat Tinggi</v>
      </c>
    </row>
    <row r="28" spans="1:65" x14ac:dyDescent="0.25">
      <c r="A28" s="19">
        <v>25</v>
      </c>
      <c r="B28" s="12" t="s">
        <v>69</v>
      </c>
      <c r="C28" s="12">
        <v>2</v>
      </c>
      <c r="D28" s="19">
        <v>1</v>
      </c>
      <c r="E28" s="19">
        <v>12</v>
      </c>
      <c r="F28" s="4">
        <v>5</v>
      </c>
      <c r="G28" s="4">
        <v>5</v>
      </c>
      <c r="H28" s="4">
        <v>3</v>
      </c>
      <c r="I28" s="7">
        <v>1</v>
      </c>
      <c r="J28" s="7">
        <v>1</v>
      </c>
      <c r="K28" s="7">
        <v>1</v>
      </c>
      <c r="L28" s="7">
        <v>1</v>
      </c>
      <c r="M28" s="21">
        <f t="shared" si="0"/>
        <v>17</v>
      </c>
      <c r="N28" s="21">
        <f t="shared" si="1"/>
        <v>48.571428571428569</v>
      </c>
      <c r="O28" s="19" t="str">
        <f t="shared" si="2"/>
        <v>Sangat Rendah</v>
      </c>
      <c r="P28" s="4">
        <v>5</v>
      </c>
      <c r="Q28" s="4">
        <v>5</v>
      </c>
      <c r="R28" s="4">
        <v>3</v>
      </c>
      <c r="S28" s="7">
        <v>1</v>
      </c>
      <c r="T28" s="7">
        <v>1</v>
      </c>
      <c r="U28" s="21">
        <f t="shared" si="3"/>
        <v>15</v>
      </c>
      <c r="V28" s="21">
        <f t="shared" si="4"/>
        <v>60</v>
      </c>
      <c r="W28" s="19" t="str">
        <f t="shared" si="5"/>
        <v>Sedang</v>
      </c>
      <c r="X28" s="4">
        <v>5</v>
      </c>
      <c r="Y28" s="7">
        <v>1</v>
      </c>
      <c r="Z28" s="7">
        <v>1</v>
      </c>
      <c r="AA28" s="7">
        <v>1</v>
      </c>
      <c r="AB28" s="7">
        <v>1</v>
      </c>
      <c r="AC28" s="21">
        <f t="shared" si="6"/>
        <v>9</v>
      </c>
      <c r="AD28" s="21">
        <f t="shared" si="7"/>
        <v>36</v>
      </c>
      <c r="AE28" s="19" t="str">
        <f t="shared" si="8"/>
        <v>Sangat Rendah</v>
      </c>
      <c r="AF28" s="4">
        <v>5</v>
      </c>
      <c r="AG28" s="4">
        <v>5</v>
      </c>
      <c r="AH28" s="4">
        <v>5</v>
      </c>
      <c r="AI28" s="4">
        <v>5</v>
      </c>
      <c r="AJ28" s="7">
        <v>1</v>
      </c>
      <c r="AK28" s="7">
        <v>1</v>
      </c>
      <c r="AL28" s="7">
        <v>1</v>
      </c>
      <c r="AM28" s="7">
        <v>1</v>
      </c>
      <c r="AN28" s="21">
        <f t="shared" si="9"/>
        <v>24</v>
      </c>
      <c r="AO28" s="21">
        <f t="shared" si="10"/>
        <v>60</v>
      </c>
      <c r="AP28" s="19" t="str">
        <f t="shared" si="11"/>
        <v>Sedang</v>
      </c>
      <c r="AQ28" s="4">
        <v>5</v>
      </c>
      <c r="AR28" s="4">
        <v>3</v>
      </c>
      <c r="AS28" s="4">
        <v>5</v>
      </c>
      <c r="AT28" s="7">
        <v>1</v>
      </c>
      <c r="AU28" s="7">
        <v>1</v>
      </c>
      <c r="AV28" s="7">
        <v>3</v>
      </c>
      <c r="AW28" s="7">
        <v>1</v>
      </c>
      <c r="AX28" s="21">
        <f t="shared" si="12"/>
        <v>19</v>
      </c>
      <c r="AY28" s="21">
        <f t="shared" si="13"/>
        <v>54.285714285714285</v>
      </c>
      <c r="AZ28" s="19" t="str">
        <f t="shared" si="14"/>
        <v>Rendah</v>
      </c>
      <c r="BA28" s="4">
        <v>5</v>
      </c>
      <c r="BB28" s="4">
        <v>5</v>
      </c>
      <c r="BC28" s="4">
        <v>5</v>
      </c>
      <c r="BD28" s="7">
        <v>1</v>
      </c>
      <c r="BE28" s="7">
        <v>1</v>
      </c>
      <c r="BF28" s="7">
        <v>1</v>
      </c>
      <c r="BG28" s="7">
        <v>1</v>
      </c>
      <c r="BH28" s="21">
        <f t="shared" si="15"/>
        <v>19</v>
      </c>
      <c r="BI28" s="21">
        <f t="shared" si="16"/>
        <v>54.285714285714285</v>
      </c>
      <c r="BJ28" s="19" t="str">
        <f t="shared" si="17"/>
        <v>Rendah</v>
      </c>
      <c r="BK28" s="32">
        <v>103</v>
      </c>
      <c r="BL28" s="32">
        <f t="shared" si="18"/>
        <v>52.820512820512818</v>
      </c>
      <c r="BM28" s="32" t="str">
        <f t="shared" si="19"/>
        <v>Sangat Rendah</v>
      </c>
    </row>
    <row r="29" spans="1:65" x14ac:dyDescent="0.25">
      <c r="A29" s="19">
        <v>26</v>
      </c>
      <c r="B29" s="19" t="s">
        <v>70</v>
      </c>
      <c r="C29" s="19">
        <v>1</v>
      </c>
      <c r="D29" s="19">
        <v>1</v>
      </c>
      <c r="E29" s="19">
        <v>14</v>
      </c>
      <c r="F29" s="4">
        <v>5</v>
      </c>
      <c r="G29" s="4">
        <v>3</v>
      </c>
      <c r="H29" s="4">
        <v>2</v>
      </c>
      <c r="I29" s="7">
        <v>3</v>
      </c>
      <c r="J29" s="7">
        <v>2</v>
      </c>
      <c r="K29" s="7">
        <v>3</v>
      </c>
      <c r="L29" s="7">
        <v>2</v>
      </c>
      <c r="M29" s="21">
        <f t="shared" si="0"/>
        <v>20</v>
      </c>
      <c r="N29" s="21">
        <f t="shared" si="1"/>
        <v>57.142857142857146</v>
      </c>
      <c r="O29" s="19" t="str">
        <f t="shared" si="2"/>
        <v>Rendah</v>
      </c>
      <c r="P29" s="4">
        <v>2</v>
      </c>
      <c r="Q29" s="4">
        <v>1</v>
      </c>
      <c r="R29" s="4">
        <v>3</v>
      </c>
      <c r="S29" s="7">
        <v>3</v>
      </c>
      <c r="T29" s="7">
        <v>5</v>
      </c>
      <c r="U29" s="21">
        <f t="shared" si="3"/>
        <v>14</v>
      </c>
      <c r="V29" s="21">
        <f t="shared" si="4"/>
        <v>56</v>
      </c>
      <c r="W29" s="19" t="str">
        <f t="shared" si="5"/>
        <v>Rendah</v>
      </c>
      <c r="X29" s="4">
        <v>4</v>
      </c>
      <c r="Y29" s="7">
        <v>2</v>
      </c>
      <c r="Z29" s="7">
        <v>1</v>
      </c>
      <c r="AA29" s="7">
        <v>1</v>
      </c>
      <c r="AB29" s="7">
        <v>2</v>
      </c>
      <c r="AC29" s="21">
        <f t="shared" si="6"/>
        <v>10</v>
      </c>
      <c r="AD29" s="21">
        <f t="shared" si="7"/>
        <v>40</v>
      </c>
      <c r="AE29" s="19" t="str">
        <f t="shared" si="8"/>
        <v>Sangat Rendah</v>
      </c>
      <c r="AF29" s="4">
        <v>1</v>
      </c>
      <c r="AG29" s="4">
        <v>1</v>
      </c>
      <c r="AH29" s="4">
        <v>4</v>
      </c>
      <c r="AI29" s="4">
        <v>2</v>
      </c>
      <c r="AJ29" s="7">
        <v>1</v>
      </c>
      <c r="AK29" s="7">
        <v>2</v>
      </c>
      <c r="AL29" s="7">
        <v>4</v>
      </c>
      <c r="AM29" s="7">
        <v>4</v>
      </c>
      <c r="AN29" s="21">
        <f t="shared" si="9"/>
        <v>19</v>
      </c>
      <c r="AO29" s="21">
        <f t="shared" si="10"/>
        <v>47.5</v>
      </c>
      <c r="AP29" s="19" t="str">
        <f t="shared" si="11"/>
        <v>Sangat Rendah</v>
      </c>
      <c r="AQ29" s="4">
        <v>4</v>
      </c>
      <c r="AR29" s="4">
        <v>1</v>
      </c>
      <c r="AS29" s="4">
        <v>5</v>
      </c>
      <c r="AT29" s="7">
        <v>2</v>
      </c>
      <c r="AU29" s="7">
        <v>5</v>
      </c>
      <c r="AV29" s="7">
        <v>2</v>
      </c>
      <c r="AW29" s="7">
        <v>5</v>
      </c>
      <c r="AX29" s="21">
        <f t="shared" si="12"/>
        <v>24</v>
      </c>
      <c r="AY29" s="21">
        <f t="shared" si="13"/>
        <v>68.571428571428569</v>
      </c>
      <c r="AZ29" s="19" t="str">
        <f t="shared" si="14"/>
        <v>Sedang</v>
      </c>
      <c r="BA29" s="4">
        <v>4</v>
      </c>
      <c r="BB29" s="4">
        <v>5</v>
      </c>
      <c r="BC29" s="4">
        <v>1</v>
      </c>
      <c r="BD29" s="7">
        <v>5</v>
      </c>
      <c r="BE29" s="7">
        <v>4</v>
      </c>
      <c r="BF29" s="7">
        <v>5</v>
      </c>
      <c r="BG29" s="7">
        <v>2</v>
      </c>
      <c r="BH29" s="21">
        <f t="shared" si="15"/>
        <v>26</v>
      </c>
      <c r="BI29" s="21">
        <f t="shared" si="16"/>
        <v>74.285714285714292</v>
      </c>
      <c r="BJ29" s="19" t="str">
        <f t="shared" si="17"/>
        <v>Sedang</v>
      </c>
      <c r="BK29" s="32">
        <v>113</v>
      </c>
      <c r="BL29" s="32">
        <f t="shared" si="18"/>
        <v>57.948717948717949</v>
      </c>
      <c r="BM29" s="32" t="str">
        <f t="shared" si="19"/>
        <v>Rendah</v>
      </c>
    </row>
    <row r="30" spans="1:65" x14ac:dyDescent="0.25">
      <c r="A30" s="19">
        <v>27</v>
      </c>
      <c r="B30" s="12" t="s">
        <v>71</v>
      </c>
      <c r="C30" s="12">
        <v>2</v>
      </c>
      <c r="D30" s="19">
        <v>2</v>
      </c>
      <c r="E30" s="19">
        <v>16</v>
      </c>
      <c r="F30" s="4">
        <v>5</v>
      </c>
      <c r="G30" s="4">
        <v>3</v>
      </c>
      <c r="H30" s="4">
        <v>4</v>
      </c>
      <c r="I30" s="7">
        <v>2</v>
      </c>
      <c r="J30" s="7">
        <v>3</v>
      </c>
      <c r="K30" s="7">
        <v>5</v>
      </c>
      <c r="L30" s="7">
        <v>4</v>
      </c>
      <c r="M30" s="21">
        <f t="shared" si="0"/>
        <v>26</v>
      </c>
      <c r="N30" s="21">
        <f t="shared" si="1"/>
        <v>74.285714285714292</v>
      </c>
      <c r="O30" s="19" t="str">
        <f t="shared" si="2"/>
        <v>Sedang</v>
      </c>
      <c r="P30" s="4">
        <v>4</v>
      </c>
      <c r="Q30" s="4">
        <v>4</v>
      </c>
      <c r="R30" s="4">
        <v>4</v>
      </c>
      <c r="S30" s="7">
        <v>3</v>
      </c>
      <c r="T30" s="7">
        <v>2</v>
      </c>
      <c r="U30" s="21">
        <f t="shared" si="3"/>
        <v>17</v>
      </c>
      <c r="V30" s="21">
        <f t="shared" si="4"/>
        <v>68</v>
      </c>
      <c r="W30" s="19" t="str">
        <f t="shared" si="5"/>
        <v>Sedang</v>
      </c>
      <c r="X30" s="4">
        <v>3</v>
      </c>
      <c r="Y30" s="7">
        <v>2</v>
      </c>
      <c r="Z30" s="7">
        <v>3</v>
      </c>
      <c r="AA30" s="7">
        <v>3</v>
      </c>
      <c r="AB30" s="7">
        <v>3</v>
      </c>
      <c r="AC30" s="21">
        <f t="shared" si="6"/>
        <v>14</v>
      </c>
      <c r="AD30" s="21">
        <f t="shared" si="7"/>
        <v>56</v>
      </c>
      <c r="AE30" s="19" t="str">
        <f t="shared" si="8"/>
        <v>Rendah</v>
      </c>
      <c r="AF30" s="4">
        <v>3</v>
      </c>
      <c r="AG30" s="4">
        <v>4</v>
      </c>
      <c r="AH30" s="4">
        <v>4</v>
      </c>
      <c r="AI30" s="4">
        <v>4</v>
      </c>
      <c r="AJ30" s="7">
        <v>3</v>
      </c>
      <c r="AK30" s="7">
        <v>3</v>
      </c>
      <c r="AL30" s="7">
        <v>2</v>
      </c>
      <c r="AM30" s="7">
        <v>3</v>
      </c>
      <c r="AN30" s="21">
        <f t="shared" si="9"/>
        <v>26</v>
      </c>
      <c r="AO30" s="21">
        <f t="shared" si="10"/>
        <v>65</v>
      </c>
      <c r="AP30" s="19" t="str">
        <f t="shared" si="11"/>
        <v>Sedang</v>
      </c>
      <c r="AQ30" s="4">
        <v>4</v>
      </c>
      <c r="AR30" s="4">
        <v>3</v>
      </c>
      <c r="AS30" s="4">
        <v>3</v>
      </c>
      <c r="AT30" s="7">
        <v>3</v>
      </c>
      <c r="AU30" s="7">
        <v>3</v>
      </c>
      <c r="AV30" s="7">
        <v>2</v>
      </c>
      <c r="AW30" s="7">
        <v>3</v>
      </c>
      <c r="AX30" s="21">
        <f t="shared" si="12"/>
        <v>21</v>
      </c>
      <c r="AY30" s="21">
        <f t="shared" si="13"/>
        <v>60</v>
      </c>
      <c r="AZ30" s="19" t="str">
        <f t="shared" si="14"/>
        <v>Sedang</v>
      </c>
      <c r="BA30" s="4">
        <v>3</v>
      </c>
      <c r="BB30" s="4">
        <v>3</v>
      </c>
      <c r="BC30" s="4">
        <v>4</v>
      </c>
      <c r="BD30" s="7">
        <v>4</v>
      </c>
      <c r="BE30" s="7">
        <v>3</v>
      </c>
      <c r="BF30" s="7">
        <v>5</v>
      </c>
      <c r="BG30" s="7">
        <v>5</v>
      </c>
      <c r="BH30" s="21">
        <f t="shared" si="15"/>
        <v>27</v>
      </c>
      <c r="BI30" s="21">
        <f t="shared" si="16"/>
        <v>77.142857142857139</v>
      </c>
      <c r="BJ30" s="19" t="str">
        <f t="shared" si="17"/>
        <v>Tinggi</v>
      </c>
      <c r="BK30" s="32">
        <v>131</v>
      </c>
      <c r="BL30" s="32">
        <f t="shared" si="18"/>
        <v>67.179487179487182</v>
      </c>
      <c r="BM30" s="32" t="str">
        <f t="shared" si="19"/>
        <v>Sedang</v>
      </c>
    </row>
    <row r="31" spans="1:65" x14ac:dyDescent="0.25">
      <c r="A31" s="19">
        <v>28</v>
      </c>
      <c r="B31" s="12" t="s">
        <v>72</v>
      </c>
      <c r="C31" s="12">
        <v>2</v>
      </c>
      <c r="D31" s="19">
        <v>2</v>
      </c>
      <c r="E31" s="19">
        <v>19</v>
      </c>
      <c r="F31" s="4">
        <v>2</v>
      </c>
      <c r="G31" s="4">
        <v>1</v>
      </c>
      <c r="H31" s="4">
        <v>4</v>
      </c>
      <c r="I31" s="7">
        <v>5</v>
      </c>
      <c r="J31" s="7">
        <v>5</v>
      </c>
      <c r="K31" s="7">
        <v>5</v>
      </c>
      <c r="L31" s="7">
        <v>3</v>
      </c>
      <c r="M31" s="21">
        <f t="shared" si="0"/>
        <v>25</v>
      </c>
      <c r="N31" s="21">
        <f t="shared" si="1"/>
        <v>71.428571428571431</v>
      </c>
      <c r="O31" s="19" t="str">
        <f t="shared" si="2"/>
        <v>Sedang</v>
      </c>
      <c r="P31" s="4">
        <v>5</v>
      </c>
      <c r="Q31" s="4">
        <v>5</v>
      </c>
      <c r="R31" s="4">
        <v>2</v>
      </c>
      <c r="S31" s="7">
        <v>3</v>
      </c>
      <c r="T31" s="7">
        <v>3</v>
      </c>
      <c r="U31" s="21">
        <f t="shared" si="3"/>
        <v>18</v>
      </c>
      <c r="V31" s="21">
        <f t="shared" si="4"/>
        <v>72</v>
      </c>
      <c r="W31" s="19" t="str">
        <f t="shared" si="5"/>
        <v>Sedang</v>
      </c>
      <c r="X31" s="4">
        <v>2</v>
      </c>
      <c r="Y31" s="7">
        <v>4</v>
      </c>
      <c r="Z31" s="7">
        <v>2</v>
      </c>
      <c r="AA31" s="7">
        <v>5</v>
      </c>
      <c r="AB31" s="7">
        <v>5</v>
      </c>
      <c r="AC31" s="21">
        <f t="shared" si="6"/>
        <v>18</v>
      </c>
      <c r="AD31" s="21">
        <f t="shared" si="7"/>
        <v>72</v>
      </c>
      <c r="AE31" s="19" t="str">
        <f t="shared" si="8"/>
        <v>Sedang</v>
      </c>
      <c r="AF31" s="4">
        <v>5</v>
      </c>
      <c r="AG31" s="4">
        <v>5</v>
      </c>
      <c r="AH31" s="4">
        <v>5</v>
      </c>
      <c r="AI31" s="4">
        <v>2</v>
      </c>
      <c r="AJ31" s="7">
        <v>5</v>
      </c>
      <c r="AK31" s="7">
        <v>4</v>
      </c>
      <c r="AL31" s="7">
        <v>2</v>
      </c>
      <c r="AM31" s="7">
        <v>2</v>
      </c>
      <c r="AN31" s="21">
        <f t="shared" si="9"/>
        <v>30</v>
      </c>
      <c r="AO31" s="21">
        <f t="shared" si="10"/>
        <v>75</v>
      </c>
      <c r="AP31" s="19" t="str">
        <f t="shared" si="11"/>
        <v>Tinggi</v>
      </c>
      <c r="AQ31" s="4">
        <v>5</v>
      </c>
      <c r="AR31" s="4">
        <v>3</v>
      </c>
      <c r="AS31" s="4">
        <v>1</v>
      </c>
      <c r="AT31" s="7">
        <v>4</v>
      </c>
      <c r="AU31" s="7">
        <v>2</v>
      </c>
      <c r="AV31" s="7">
        <v>1</v>
      </c>
      <c r="AW31" s="7">
        <v>5</v>
      </c>
      <c r="AX31" s="21">
        <f t="shared" si="12"/>
        <v>21</v>
      </c>
      <c r="AY31" s="21">
        <f t="shared" si="13"/>
        <v>60</v>
      </c>
      <c r="AZ31" s="19" t="str">
        <f t="shared" si="14"/>
        <v>Sedang</v>
      </c>
      <c r="BA31" s="4">
        <v>2</v>
      </c>
      <c r="BB31" s="4">
        <v>2</v>
      </c>
      <c r="BC31" s="4">
        <v>5</v>
      </c>
      <c r="BD31" s="7">
        <v>5</v>
      </c>
      <c r="BE31" s="7">
        <v>5</v>
      </c>
      <c r="BF31" s="7">
        <v>5</v>
      </c>
      <c r="BG31" s="7">
        <v>5</v>
      </c>
      <c r="BH31" s="21">
        <f t="shared" si="15"/>
        <v>29</v>
      </c>
      <c r="BI31" s="21">
        <f t="shared" si="16"/>
        <v>82.857142857142861</v>
      </c>
      <c r="BJ31" s="19" t="str">
        <f t="shared" si="17"/>
        <v>Tinggi</v>
      </c>
      <c r="BK31" s="32">
        <v>141</v>
      </c>
      <c r="BL31" s="32">
        <f t="shared" si="18"/>
        <v>72.307692307692307</v>
      </c>
      <c r="BM31" s="32" t="str">
        <f t="shared" si="19"/>
        <v>Sedang</v>
      </c>
    </row>
    <row r="32" spans="1:65" x14ac:dyDescent="0.25">
      <c r="A32" s="19">
        <v>29</v>
      </c>
      <c r="B32" s="19" t="s">
        <v>73</v>
      </c>
      <c r="C32" s="19">
        <v>1</v>
      </c>
      <c r="D32" s="19">
        <v>1</v>
      </c>
      <c r="E32" s="19">
        <v>15</v>
      </c>
      <c r="F32" s="4">
        <v>5</v>
      </c>
      <c r="G32" s="4">
        <v>5</v>
      </c>
      <c r="H32" s="4">
        <v>3</v>
      </c>
      <c r="I32" s="7">
        <v>5</v>
      </c>
      <c r="J32" s="7">
        <v>5</v>
      </c>
      <c r="K32" s="7">
        <v>5</v>
      </c>
      <c r="L32" s="7">
        <v>5</v>
      </c>
      <c r="M32" s="21">
        <f t="shared" si="0"/>
        <v>33</v>
      </c>
      <c r="N32" s="21">
        <f t="shared" si="1"/>
        <v>94.285714285714292</v>
      </c>
      <c r="O32" s="19" t="str">
        <f t="shared" si="2"/>
        <v>Sangat Tinggi</v>
      </c>
      <c r="P32" s="4">
        <v>5</v>
      </c>
      <c r="Q32" s="4">
        <v>5</v>
      </c>
      <c r="R32" s="4">
        <v>5</v>
      </c>
      <c r="S32" s="7">
        <v>5</v>
      </c>
      <c r="T32" s="7">
        <v>5</v>
      </c>
      <c r="U32" s="21">
        <f t="shared" si="3"/>
        <v>25</v>
      </c>
      <c r="V32" s="21">
        <f t="shared" si="4"/>
        <v>100</v>
      </c>
      <c r="W32" s="19" t="b">
        <f t="shared" si="5"/>
        <v>0</v>
      </c>
      <c r="X32" s="4">
        <v>5</v>
      </c>
      <c r="Y32" s="7">
        <v>4</v>
      </c>
      <c r="Z32" s="7">
        <v>5</v>
      </c>
      <c r="AA32" s="7">
        <v>5</v>
      </c>
      <c r="AB32" s="7">
        <v>5</v>
      </c>
      <c r="AC32" s="21">
        <f t="shared" si="6"/>
        <v>24</v>
      </c>
      <c r="AD32" s="21">
        <f t="shared" si="7"/>
        <v>96</v>
      </c>
      <c r="AE32" s="19" t="str">
        <f t="shared" si="8"/>
        <v>Sangat Tinggi</v>
      </c>
      <c r="AF32" s="4">
        <v>5</v>
      </c>
      <c r="AG32" s="4">
        <v>2</v>
      </c>
      <c r="AH32" s="4">
        <v>5</v>
      </c>
      <c r="AI32" s="4">
        <v>5</v>
      </c>
      <c r="AJ32" s="7">
        <v>4</v>
      </c>
      <c r="AK32" s="7">
        <v>5</v>
      </c>
      <c r="AL32" s="7">
        <v>5</v>
      </c>
      <c r="AM32" s="7">
        <v>5</v>
      </c>
      <c r="AN32" s="21">
        <f t="shared" si="9"/>
        <v>36</v>
      </c>
      <c r="AO32" s="21">
        <f t="shared" si="10"/>
        <v>90</v>
      </c>
      <c r="AP32" s="19" t="str">
        <f t="shared" si="11"/>
        <v>Sangat Tinggi</v>
      </c>
      <c r="AQ32" s="4">
        <v>5</v>
      </c>
      <c r="AR32" s="4">
        <v>2</v>
      </c>
      <c r="AS32" s="4">
        <v>2</v>
      </c>
      <c r="AT32" s="7">
        <v>3</v>
      </c>
      <c r="AU32" s="7">
        <v>1</v>
      </c>
      <c r="AV32" s="7">
        <v>5</v>
      </c>
      <c r="AW32" s="7">
        <v>1</v>
      </c>
      <c r="AX32" s="21">
        <f t="shared" si="12"/>
        <v>19</v>
      </c>
      <c r="AY32" s="21">
        <f t="shared" si="13"/>
        <v>54.285714285714285</v>
      </c>
      <c r="AZ32" s="19" t="str">
        <f t="shared" si="14"/>
        <v>Rendah</v>
      </c>
      <c r="BA32" s="4">
        <v>5</v>
      </c>
      <c r="BB32" s="4">
        <v>2</v>
      </c>
      <c r="BC32" s="4">
        <v>3</v>
      </c>
      <c r="BD32" s="7">
        <v>5</v>
      </c>
      <c r="BE32" s="7">
        <v>5</v>
      </c>
      <c r="BF32" s="7">
        <v>5</v>
      </c>
      <c r="BG32" s="7">
        <v>5</v>
      </c>
      <c r="BH32" s="21">
        <f t="shared" si="15"/>
        <v>30</v>
      </c>
      <c r="BI32" s="21">
        <f t="shared" si="16"/>
        <v>85.714285714285708</v>
      </c>
      <c r="BJ32" s="19" t="str">
        <f t="shared" si="17"/>
        <v>Sangat Tinggi</v>
      </c>
      <c r="BK32" s="32">
        <v>167</v>
      </c>
      <c r="BL32" s="32">
        <f t="shared" si="18"/>
        <v>85.641025641025635</v>
      </c>
      <c r="BM32" s="32" t="str">
        <f t="shared" si="19"/>
        <v>Sangat Tinggi</v>
      </c>
    </row>
    <row r="33" spans="1:65" x14ac:dyDescent="0.25">
      <c r="A33" s="19">
        <v>30</v>
      </c>
      <c r="B33" s="12" t="s">
        <v>74</v>
      </c>
      <c r="C33" s="12">
        <v>2</v>
      </c>
      <c r="D33" s="19">
        <v>1</v>
      </c>
      <c r="E33" s="19">
        <v>13</v>
      </c>
      <c r="F33" s="4">
        <v>3</v>
      </c>
      <c r="G33" s="4">
        <v>4</v>
      </c>
      <c r="H33" s="4">
        <v>4</v>
      </c>
      <c r="I33" s="7">
        <v>4</v>
      </c>
      <c r="J33" s="7">
        <v>5</v>
      </c>
      <c r="K33" s="7">
        <v>5</v>
      </c>
      <c r="L33" s="7">
        <v>5</v>
      </c>
      <c r="M33" s="21">
        <f t="shared" si="0"/>
        <v>30</v>
      </c>
      <c r="N33" s="21">
        <f t="shared" si="1"/>
        <v>85.714285714285708</v>
      </c>
      <c r="O33" s="19" t="str">
        <f t="shared" si="2"/>
        <v>Sangat Tinggi</v>
      </c>
      <c r="P33" s="4">
        <v>5</v>
      </c>
      <c r="Q33" s="4">
        <v>5</v>
      </c>
      <c r="R33" s="4">
        <v>3</v>
      </c>
      <c r="S33" s="7">
        <v>3</v>
      </c>
      <c r="T33" s="7">
        <v>3</v>
      </c>
      <c r="U33" s="21">
        <f t="shared" si="3"/>
        <v>19</v>
      </c>
      <c r="V33" s="21">
        <f t="shared" si="4"/>
        <v>76</v>
      </c>
      <c r="W33" s="19" t="str">
        <f t="shared" si="5"/>
        <v>Tinggi</v>
      </c>
      <c r="X33" s="4">
        <v>3</v>
      </c>
      <c r="Y33" s="7">
        <v>2</v>
      </c>
      <c r="Z33" s="7">
        <v>5</v>
      </c>
      <c r="AA33" s="7">
        <v>4</v>
      </c>
      <c r="AB33" s="7">
        <v>4</v>
      </c>
      <c r="AC33" s="21">
        <f t="shared" si="6"/>
        <v>18</v>
      </c>
      <c r="AD33" s="21">
        <f t="shared" si="7"/>
        <v>72</v>
      </c>
      <c r="AE33" s="19" t="str">
        <f t="shared" si="8"/>
        <v>Sedang</v>
      </c>
      <c r="AF33" s="4">
        <v>5</v>
      </c>
      <c r="AG33" s="4">
        <v>5</v>
      </c>
      <c r="AH33" s="4">
        <v>5</v>
      </c>
      <c r="AI33" s="4">
        <v>5</v>
      </c>
      <c r="AJ33" s="7">
        <v>4</v>
      </c>
      <c r="AK33" s="7">
        <v>4</v>
      </c>
      <c r="AL33" s="7">
        <v>4</v>
      </c>
      <c r="AM33" s="7">
        <v>4</v>
      </c>
      <c r="AN33" s="21">
        <f t="shared" si="9"/>
        <v>36</v>
      </c>
      <c r="AO33" s="21">
        <f t="shared" si="10"/>
        <v>90</v>
      </c>
      <c r="AP33" s="19" t="str">
        <f t="shared" si="11"/>
        <v>Sangat Tinggi</v>
      </c>
      <c r="AQ33" s="4">
        <v>4</v>
      </c>
      <c r="AR33" s="4">
        <v>2</v>
      </c>
      <c r="AS33" s="4">
        <v>5</v>
      </c>
      <c r="AT33" s="7">
        <v>4</v>
      </c>
      <c r="AU33" s="7">
        <v>1</v>
      </c>
      <c r="AV33" s="7">
        <v>4</v>
      </c>
      <c r="AW33" s="7">
        <v>1</v>
      </c>
      <c r="AX33" s="21">
        <f t="shared" si="12"/>
        <v>21</v>
      </c>
      <c r="AY33" s="21">
        <f t="shared" si="13"/>
        <v>60</v>
      </c>
      <c r="AZ33" s="19" t="str">
        <f t="shared" si="14"/>
        <v>Sedang</v>
      </c>
      <c r="BA33" s="4">
        <v>5</v>
      </c>
      <c r="BB33" s="4">
        <v>5</v>
      </c>
      <c r="BC33" s="4">
        <v>5</v>
      </c>
      <c r="BD33" s="7">
        <v>5</v>
      </c>
      <c r="BE33" s="7">
        <v>4</v>
      </c>
      <c r="BF33" s="7">
        <v>5</v>
      </c>
      <c r="BG33" s="7">
        <v>4</v>
      </c>
      <c r="BH33" s="21">
        <f t="shared" si="15"/>
        <v>33</v>
      </c>
      <c r="BI33" s="21">
        <f t="shared" si="16"/>
        <v>94.285714285714292</v>
      </c>
      <c r="BJ33" s="19" t="str">
        <f t="shared" si="17"/>
        <v>Sangat Tinggi</v>
      </c>
      <c r="BK33" s="32">
        <v>157</v>
      </c>
      <c r="BL33" s="32">
        <f t="shared" si="18"/>
        <v>80.512820512820511</v>
      </c>
      <c r="BM33" s="32" t="str">
        <f t="shared" si="19"/>
        <v>Tinggi</v>
      </c>
    </row>
    <row r="34" spans="1:65" x14ac:dyDescent="0.25">
      <c r="A34" s="19">
        <v>31</v>
      </c>
      <c r="B34" s="12" t="s">
        <v>75</v>
      </c>
      <c r="C34" s="12">
        <v>2</v>
      </c>
      <c r="D34" s="19">
        <v>1</v>
      </c>
      <c r="E34" s="19">
        <v>14</v>
      </c>
      <c r="F34" s="4">
        <v>3</v>
      </c>
      <c r="G34" s="4">
        <v>4</v>
      </c>
      <c r="H34" s="4">
        <v>2</v>
      </c>
      <c r="I34" s="7">
        <v>3</v>
      </c>
      <c r="J34" s="7">
        <v>5</v>
      </c>
      <c r="K34" s="7">
        <v>5</v>
      </c>
      <c r="L34" s="7">
        <v>5</v>
      </c>
      <c r="M34" s="21">
        <f t="shared" si="0"/>
        <v>27</v>
      </c>
      <c r="N34" s="21">
        <f t="shared" si="1"/>
        <v>77.142857142857139</v>
      </c>
      <c r="O34" s="19" t="str">
        <f t="shared" si="2"/>
        <v>Tinggi</v>
      </c>
      <c r="P34" s="4">
        <v>4</v>
      </c>
      <c r="Q34" s="4">
        <v>4</v>
      </c>
      <c r="R34" s="4">
        <v>4</v>
      </c>
      <c r="S34" s="7">
        <v>3</v>
      </c>
      <c r="T34" s="7">
        <v>4</v>
      </c>
      <c r="U34" s="21">
        <f t="shared" si="3"/>
        <v>19</v>
      </c>
      <c r="V34" s="21">
        <f t="shared" si="4"/>
        <v>76</v>
      </c>
      <c r="W34" s="19" t="str">
        <f t="shared" si="5"/>
        <v>Tinggi</v>
      </c>
      <c r="X34" s="4">
        <v>3</v>
      </c>
      <c r="Y34" s="7">
        <v>4</v>
      </c>
      <c r="Z34" s="7">
        <v>5</v>
      </c>
      <c r="AA34" s="7">
        <v>5</v>
      </c>
      <c r="AB34" s="7">
        <v>5</v>
      </c>
      <c r="AC34" s="21">
        <f t="shared" si="6"/>
        <v>22</v>
      </c>
      <c r="AD34" s="21">
        <f t="shared" si="7"/>
        <v>88</v>
      </c>
      <c r="AE34" s="19" t="str">
        <f t="shared" si="8"/>
        <v>Sangat Tinggi</v>
      </c>
      <c r="AF34" s="4">
        <v>4</v>
      </c>
      <c r="AG34" s="4">
        <v>3</v>
      </c>
      <c r="AH34" s="4">
        <v>5</v>
      </c>
      <c r="AI34" s="4">
        <v>4</v>
      </c>
      <c r="AJ34" s="7">
        <v>3</v>
      </c>
      <c r="AK34" s="7">
        <v>4</v>
      </c>
      <c r="AL34" s="7">
        <v>2</v>
      </c>
      <c r="AM34" s="7">
        <v>4</v>
      </c>
      <c r="AN34" s="21">
        <f t="shared" si="9"/>
        <v>29</v>
      </c>
      <c r="AO34" s="21">
        <f t="shared" si="10"/>
        <v>72.5</v>
      </c>
      <c r="AP34" s="19" t="str">
        <f t="shared" si="11"/>
        <v>Sedang</v>
      </c>
      <c r="AQ34" s="4">
        <v>4</v>
      </c>
      <c r="AR34" s="4">
        <v>3</v>
      </c>
      <c r="AS34" s="4">
        <v>3</v>
      </c>
      <c r="AT34" s="7">
        <v>3</v>
      </c>
      <c r="AU34" s="7">
        <v>4</v>
      </c>
      <c r="AV34" s="7">
        <v>4</v>
      </c>
      <c r="AW34" s="7">
        <v>4</v>
      </c>
      <c r="AX34" s="21">
        <f t="shared" si="12"/>
        <v>25</v>
      </c>
      <c r="AY34" s="21">
        <f t="shared" si="13"/>
        <v>71.428571428571431</v>
      </c>
      <c r="AZ34" s="19" t="str">
        <f t="shared" si="14"/>
        <v>Sedang</v>
      </c>
      <c r="BA34" s="4">
        <v>3</v>
      </c>
      <c r="BB34" s="4">
        <v>2</v>
      </c>
      <c r="BC34" s="4">
        <v>3</v>
      </c>
      <c r="BD34" s="7">
        <v>5</v>
      </c>
      <c r="BE34" s="7">
        <v>5</v>
      </c>
      <c r="BF34" s="7">
        <v>5</v>
      </c>
      <c r="BG34" s="7">
        <v>5</v>
      </c>
      <c r="BH34" s="21">
        <f t="shared" si="15"/>
        <v>28</v>
      </c>
      <c r="BI34" s="21">
        <f t="shared" si="16"/>
        <v>80</v>
      </c>
      <c r="BJ34" s="19" t="str">
        <f t="shared" si="17"/>
        <v>Tinggi</v>
      </c>
      <c r="BK34" s="32">
        <v>150</v>
      </c>
      <c r="BL34" s="32">
        <f t="shared" si="18"/>
        <v>76.92307692307692</v>
      </c>
      <c r="BM34" s="32" t="str">
        <f t="shared" si="19"/>
        <v>Tinggi</v>
      </c>
    </row>
    <row r="35" spans="1:65" x14ac:dyDescent="0.25">
      <c r="A35" s="19">
        <v>32</v>
      </c>
      <c r="B35" s="12" t="s">
        <v>76</v>
      </c>
      <c r="C35" s="19">
        <v>2</v>
      </c>
      <c r="D35" s="19">
        <v>1</v>
      </c>
      <c r="E35" s="19">
        <v>15</v>
      </c>
      <c r="F35" s="4">
        <v>3</v>
      </c>
      <c r="G35" s="4">
        <v>5</v>
      </c>
      <c r="H35" s="4">
        <v>4</v>
      </c>
      <c r="I35" s="7">
        <v>3</v>
      </c>
      <c r="J35" s="7">
        <v>3</v>
      </c>
      <c r="K35" s="7">
        <v>5</v>
      </c>
      <c r="L35" s="7">
        <v>3</v>
      </c>
      <c r="M35" s="21">
        <f t="shared" si="0"/>
        <v>26</v>
      </c>
      <c r="N35" s="21">
        <f t="shared" si="1"/>
        <v>74.285714285714292</v>
      </c>
      <c r="O35" s="19" t="str">
        <f t="shared" si="2"/>
        <v>Sedang</v>
      </c>
      <c r="P35" s="4">
        <v>4</v>
      </c>
      <c r="Q35" s="4">
        <v>3</v>
      </c>
      <c r="R35" s="4">
        <v>4</v>
      </c>
      <c r="S35" s="7">
        <v>3</v>
      </c>
      <c r="T35" s="7">
        <v>3</v>
      </c>
      <c r="U35" s="21">
        <f t="shared" si="3"/>
        <v>17</v>
      </c>
      <c r="V35" s="21">
        <f t="shared" si="4"/>
        <v>68</v>
      </c>
      <c r="W35" s="19" t="str">
        <f t="shared" si="5"/>
        <v>Sedang</v>
      </c>
      <c r="X35" s="4">
        <v>3</v>
      </c>
      <c r="Y35" s="7">
        <v>5</v>
      </c>
      <c r="Z35" s="7">
        <v>4</v>
      </c>
      <c r="AA35" s="7">
        <v>5</v>
      </c>
      <c r="AB35" s="7">
        <v>5</v>
      </c>
      <c r="AC35" s="21">
        <f t="shared" si="6"/>
        <v>22</v>
      </c>
      <c r="AD35" s="21">
        <f t="shared" si="7"/>
        <v>88</v>
      </c>
      <c r="AE35" s="19" t="str">
        <f t="shared" si="8"/>
        <v>Sangat Tinggi</v>
      </c>
      <c r="AF35" s="4">
        <v>4</v>
      </c>
      <c r="AG35" s="4">
        <v>4</v>
      </c>
      <c r="AH35" s="4">
        <v>4</v>
      </c>
      <c r="AI35" s="4">
        <v>4</v>
      </c>
      <c r="AJ35" s="7">
        <v>5</v>
      </c>
      <c r="AK35" s="7">
        <v>4</v>
      </c>
      <c r="AL35" s="7">
        <v>5</v>
      </c>
      <c r="AM35" s="7">
        <v>5</v>
      </c>
      <c r="AN35" s="21">
        <f t="shared" si="9"/>
        <v>35</v>
      </c>
      <c r="AO35" s="21">
        <f t="shared" si="10"/>
        <v>87.5</v>
      </c>
      <c r="AP35" s="19" t="str">
        <f t="shared" si="11"/>
        <v>Sangat Tinggi</v>
      </c>
      <c r="AQ35" s="4">
        <v>4</v>
      </c>
      <c r="AR35" s="4">
        <v>3</v>
      </c>
      <c r="AS35" s="4">
        <v>4</v>
      </c>
      <c r="AT35" s="7">
        <v>4</v>
      </c>
      <c r="AU35" s="7">
        <v>4</v>
      </c>
      <c r="AV35" s="7">
        <v>5</v>
      </c>
      <c r="AW35" s="7">
        <v>2</v>
      </c>
      <c r="AX35" s="21">
        <f t="shared" si="12"/>
        <v>26</v>
      </c>
      <c r="AY35" s="21">
        <f t="shared" si="13"/>
        <v>74.285714285714292</v>
      </c>
      <c r="AZ35" s="19" t="str">
        <f t="shared" si="14"/>
        <v>Sedang</v>
      </c>
      <c r="BA35" s="4">
        <v>3</v>
      </c>
      <c r="BB35" s="4">
        <v>3</v>
      </c>
      <c r="BC35" s="4">
        <v>4</v>
      </c>
      <c r="BD35" s="7">
        <v>5</v>
      </c>
      <c r="BE35" s="7">
        <v>2</v>
      </c>
      <c r="BF35" s="7">
        <v>5</v>
      </c>
      <c r="BG35" s="7">
        <v>4</v>
      </c>
      <c r="BH35" s="21">
        <f t="shared" si="15"/>
        <v>26</v>
      </c>
      <c r="BI35" s="21">
        <f t="shared" si="16"/>
        <v>74.285714285714292</v>
      </c>
      <c r="BJ35" s="19" t="str">
        <f t="shared" si="17"/>
        <v>Sedang</v>
      </c>
      <c r="BK35" s="32">
        <v>152</v>
      </c>
      <c r="BL35" s="32">
        <f t="shared" si="18"/>
        <v>77.948717948717942</v>
      </c>
      <c r="BM35" s="32" t="str">
        <f t="shared" si="19"/>
        <v>Tinggi</v>
      </c>
    </row>
    <row r="36" spans="1:65" x14ac:dyDescent="0.25">
      <c r="A36" s="19">
        <v>33</v>
      </c>
      <c r="B36" s="12" t="s">
        <v>77</v>
      </c>
      <c r="C36" s="12">
        <v>2</v>
      </c>
      <c r="D36" s="19">
        <v>1</v>
      </c>
      <c r="E36" s="19">
        <v>14</v>
      </c>
      <c r="F36" s="4">
        <v>4</v>
      </c>
      <c r="G36" s="4">
        <v>4</v>
      </c>
      <c r="H36" s="4">
        <v>5</v>
      </c>
      <c r="I36" s="7">
        <v>4</v>
      </c>
      <c r="J36" s="7">
        <v>5</v>
      </c>
      <c r="K36" s="7">
        <v>5</v>
      </c>
      <c r="L36" s="7">
        <v>4</v>
      </c>
      <c r="M36" s="21">
        <f t="shared" si="0"/>
        <v>31</v>
      </c>
      <c r="N36" s="21">
        <f t="shared" si="1"/>
        <v>88.571428571428569</v>
      </c>
      <c r="O36" s="19" t="str">
        <f t="shared" si="2"/>
        <v>Sangat Tinggi</v>
      </c>
      <c r="P36" s="4">
        <v>5</v>
      </c>
      <c r="Q36" s="4">
        <v>5</v>
      </c>
      <c r="R36" s="4">
        <v>4</v>
      </c>
      <c r="S36" s="7">
        <v>3</v>
      </c>
      <c r="T36" s="7">
        <v>3</v>
      </c>
      <c r="U36" s="21">
        <f t="shared" si="3"/>
        <v>20</v>
      </c>
      <c r="V36" s="21">
        <f t="shared" si="4"/>
        <v>80</v>
      </c>
      <c r="W36" s="19" t="str">
        <f t="shared" si="5"/>
        <v>Tinggi</v>
      </c>
      <c r="X36" s="4">
        <v>4</v>
      </c>
      <c r="Y36" s="7">
        <v>5</v>
      </c>
      <c r="Z36" s="7">
        <v>5</v>
      </c>
      <c r="AA36" s="7">
        <v>5</v>
      </c>
      <c r="AB36" s="7">
        <v>5</v>
      </c>
      <c r="AC36" s="21">
        <f t="shared" si="6"/>
        <v>24</v>
      </c>
      <c r="AD36" s="21">
        <f t="shared" si="7"/>
        <v>96</v>
      </c>
      <c r="AE36" s="19" t="str">
        <f t="shared" si="8"/>
        <v>Sangat Tinggi</v>
      </c>
      <c r="AF36" s="4">
        <v>5</v>
      </c>
      <c r="AG36" s="4">
        <v>4</v>
      </c>
      <c r="AH36" s="4">
        <v>5</v>
      </c>
      <c r="AI36" s="4">
        <v>4</v>
      </c>
      <c r="AJ36" s="7">
        <v>4</v>
      </c>
      <c r="AK36" s="7">
        <v>4</v>
      </c>
      <c r="AL36" s="7">
        <v>4</v>
      </c>
      <c r="AM36" s="7">
        <v>4</v>
      </c>
      <c r="AN36" s="21">
        <f t="shared" si="9"/>
        <v>34</v>
      </c>
      <c r="AO36" s="21">
        <f t="shared" si="10"/>
        <v>85</v>
      </c>
      <c r="AP36" s="19" t="str">
        <f t="shared" si="11"/>
        <v>Sangat Tinggi</v>
      </c>
      <c r="AQ36" s="4">
        <v>4</v>
      </c>
      <c r="AR36" s="4">
        <v>5</v>
      </c>
      <c r="AS36" s="4">
        <v>4</v>
      </c>
      <c r="AT36" s="7">
        <v>3</v>
      </c>
      <c r="AU36" s="7">
        <v>4</v>
      </c>
      <c r="AV36" s="7">
        <v>3</v>
      </c>
      <c r="AW36" s="7">
        <v>5</v>
      </c>
      <c r="AX36" s="21">
        <f t="shared" si="12"/>
        <v>28</v>
      </c>
      <c r="AY36" s="21">
        <f t="shared" si="13"/>
        <v>80</v>
      </c>
      <c r="AZ36" s="19" t="str">
        <f t="shared" si="14"/>
        <v>Tinggi</v>
      </c>
      <c r="BA36" s="4">
        <v>4</v>
      </c>
      <c r="BB36" s="4">
        <v>3</v>
      </c>
      <c r="BC36" s="4">
        <v>5</v>
      </c>
      <c r="BD36" s="7">
        <v>3</v>
      </c>
      <c r="BE36" s="7">
        <v>4</v>
      </c>
      <c r="BF36" s="7">
        <v>5</v>
      </c>
      <c r="BG36" s="7">
        <v>2</v>
      </c>
      <c r="BH36" s="21">
        <f t="shared" si="15"/>
        <v>26</v>
      </c>
      <c r="BI36" s="21">
        <f t="shared" si="16"/>
        <v>74.285714285714292</v>
      </c>
      <c r="BJ36" s="19" t="str">
        <f t="shared" si="17"/>
        <v>Sedang</v>
      </c>
      <c r="BK36" s="32">
        <v>163</v>
      </c>
      <c r="BL36" s="32">
        <f t="shared" si="18"/>
        <v>83.589743589743591</v>
      </c>
      <c r="BM36" s="32" t="str">
        <f t="shared" si="19"/>
        <v>Tinggi</v>
      </c>
    </row>
    <row r="37" spans="1:65" x14ac:dyDescent="0.25">
      <c r="A37" s="19">
        <v>34</v>
      </c>
      <c r="B37" s="19" t="s">
        <v>78</v>
      </c>
      <c r="C37" s="19">
        <v>1</v>
      </c>
      <c r="D37" s="19">
        <v>2</v>
      </c>
      <c r="E37" s="19">
        <v>17</v>
      </c>
      <c r="F37" s="4">
        <v>3</v>
      </c>
      <c r="G37" s="4">
        <v>3</v>
      </c>
      <c r="H37" s="4">
        <v>5</v>
      </c>
      <c r="I37" s="7">
        <v>4</v>
      </c>
      <c r="J37" s="7">
        <v>4</v>
      </c>
      <c r="K37" s="7">
        <v>5</v>
      </c>
      <c r="L37" s="7">
        <v>4</v>
      </c>
      <c r="M37" s="21">
        <f t="shared" si="0"/>
        <v>28</v>
      </c>
      <c r="N37" s="21">
        <f t="shared" si="1"/>
        <v>80</v>
      </c>
      <c r="O37" s="19" t="str">
        <f t="shared" si="2"/>
        <v>Tinggi</v>
      </c>
      <c r="P37" s="4">
        <v>5</v>
      </c>
      <c r="Q37" s="4">
        <v>5</v>
      </c>
      <c r="R37" s="4">
        <v>4</v>
      </c>
      <c r="S37" s="7">
        <v>3</v>
      </c>
      <c r="T37" s="7">
        <v>2</v>
      </c>
      <c r="U37" s="21">
        <f t="shared" si="3"/>
        <v>19</v>
      </c>
      <c r="V37" s="21">
        <f t="shared" si="4"/>
        <v>76</v>
      </c>
      <c r="W37" s="19" t="str">
        <f t="shared" si="5"/>
        <v>Tinggi</v>
      </c>
      <c r="X37" s="4">
        <v>3</v>
      </c>
      <c r="Y37" s="7">
        <v>3</v>
      </c>
      <c r="Z37" s="7">
        <v>3</v>
      </c>
      <c r="AA37" s="7">
        <v>3</v>
      </c>
      <c r="AB37" s="7">
        <v>3</v>
      </c>
      <c r="AC37" s="21">
        <f t="shared" si="6"/>
        <v>15</v>
      </c>
      <c r="AD37" s="21">
        <f t="shared" si="7"/>
        <v>60</v>
      </c>
      <c r="AE37" s="19" t="str">
        <f t="shared" si="8"/>
        <v>Sedang</v>
      </c>
      <c r="AF37" s="4">
        <v>3</v>
      </c>
      <c r="AG37" s="4">
        <v>3</v>
      </c>
      <c r="AH37" s="4">
        <v>3</v>
      </c>
      <c r="AI37" s="4">
        <v>5</v>
      </c>
      <c r="AJ37" s="7">
        <v>3</v>
      </c>
      <c r="AK37" s="7">
        <v>3</v>
      </c>
      <c r="AL37" s="7">
        <v>3</v>
      </c>
      <c r="AM37" s="7">
        <v>3</v>
      </c>
      <c r="AN37" s="21">
        <f t="shared" si="9"/>
        <v>26</v>
      </c>
      <c r="AO37" s="21">
        <f t="shared" si="10"/>
        <v>65</v>
      </c>
      <c r="AP37" s="19" t="str">
        <f t="shared" si="11"/>
        <v>Sedang</v>
      </c>
      <c r="AQ37" s="4">
        <v>4</v>
      </c>
      <c r="AR37" s="4">
        <v>5</v>
      </c>
      <c r="AS37" s="4">
        <v>4</v>
      </c>
      <c r="AT37" s="7">
        <v>3</v>
      </c>
      <c r="AU37" s="7">
        <v>3</v>
      </c>
      <c r="AV37" s="7">
        <v>3</v>
      </c>
      <c r="AW37" s="7">
        <v>2</v>
      </c>
      <c r="AX37" s="21">
        <f t="shared" si="12"/>
        <v>24</v>
      </c>
      <c r="AY37" s="21">
        <f t="shared" si="13"/>
        <v>68.571428571428569</v>
      </c>
      <c r="AZ37" s="19" t="str">
        <f t="shared" si="14"/>
        <v>Sedang</v>
      </c>
      <c r="BA37" s="4">
        <v>4</v>
      </c>
      <c r="BB37" s="4">
        <v>3</v>
      </c>
      <c r="BC37" s="4">
        <v>4</v>
      </c>
      <c r="BD37" s="7">
        <v>3</v>
      </c>
      <c r="BE37" s="7">
        <v>2</v>
      </c>
      <c r="BF37" s="7">
        <v>3</v>
      </c>
      <c r="BG37" s="7">
        <v>2</v>
      </c>
      <c r="BH37" s="21">
        <f t="shared" si="15"/>
        <v>21</v>
      </c>
      <c r="BI37" s="21">
        <f t="shared" si="16"/>
        <v>60</v>
      </c>
      <c r="BJ37" s="19" t="str">
        <f t="shared" si="17"/>
        <v>Sedang</v>
      </c>
      <c r="BK37" s="32">
        <v>133</v>
      </c>
      <c r="BL37" s="32">
        <f t="shared" si="18"/>
        <v>68.205128205128204</v>
      </c>
      <c r="BM37" s="32" t="str">
        <f t="shared" si="19"/>
        <v>Sedang</v>
      </c>
    </row>
    <row r="38" spans="1:65" x14ac:dyDescent="0.25">
      <c r="A38" s="19">
        <v>35</v>
      </c>
      <c r="B38" s="12" t="s">
        <v>79</v>
      </c>
      <c r="C38" s="12">
        <v>2</v>
      </c>
      <c r="D38" s="19">
        <v>2</v>
      </c>
      <c r="E38" s="19">
        <v>16</v>
      </c>
      <c r="F38" s="4">
        <v>3</v>
      </c>
      <c r="G38" s="4">
        <v>5</v>
      </c>
      <c r="H38" s="4">
        <v>5</v>
      </c>
      <c r="I38" s="7">
        <v>2</v>
      </c>
      <c r="J38" s="7">
        <v>2</v>
      </c>
      <c r="K38" s="7">
        <v>5</v>
      </c>
      <c r="L38" s="7">
        <v>2</v>
      </c>
      <c r="M38" s="21">
        <f t="shared" si="0"/>
        <v>24</v>
      </c>
      <c r="N38" s="21">
        <f t="shared" si="1"/>
        <v>68.571428571428569</v>
      </c>
      <c r="O38" s="19" t="str">
        <f t="shared" si="2"/>
        <v>Sedang</v>
      </c>
      <c r="P38" s="4">
        <v>3</v>
      </c>
      <c r="Q38" s="4">
        <v>3</v>
      </c>
      <c r="R38" s="4">
        <v>3</v>
      </c>
      <c r="S38" s="7">
        <v>2</v>
      </c>
      <c r="T38" s="7">
        <v>2</v>
      </c>
      <c r="U38" s="21">
        <f t="shared" si="3"/>
        <v>13</v>
      </c>
      <c r="V38" s="21">
        <f t="shared" si="4"/>
        <v>52</v>
      </c>
      <c r="W38" s="19" t="str">
        <f t="shared" si="5"/>
        <v>Sangat Rendah</v>
      </c>
      <c r="X38" s="4">
        <v>3</v>
      </c>
      <c r="Y38" s="7">
        <v>5</v>
      </c>
      <c r="Z38" s="7">
        <v>5</v>
      </c>
      <c r="AA38" s="7">
        <v>4</v>
      </c>
      <c r="AB38" s="7">
        <v>5</v>
      </c>
      <c r="AC38" s="21">
        <f t="shared" si="6"/>
        <v>22</v>
      </c>
      <c r="AD38" s="21">
        <f t="shared" si="7"/>
        <v>88</v>
      </c>
      <c r="AE38" s="19" t="str">
        <f t="shared" si="8"/>
        <v>Sangat Tinggi</v>
      </c>
      <c r="AF38" s="4">
        <v>3</v>
      </c>
      <c r="AG38" s="4">
        <v>4</v>
      </c>
      <c r="AH38" s="4">
        <v>5</v>
      </c>
      <c r="AI38" s="4">
        <v>2</v>
      </c>
      <c r="AJ38" s="7">
        <v>5</v>
      </c>
      <c r="AK38" s="7">
        <v>4</v>
      </c>
      <c r="AL38" s="7">
        <v>5</v>
      </c>
      <c r="AM38" s="7">
        <v>5</v>
      </c>
      <c r="AN38" s="21">
        <f t="shared" si="9"/>
        <v>33</v>
      </c>
      <c r="AO38" s="21">
        <f t="shared" si="10"/>
        <v>82.5</v>
      </c>
      <c r="AP38" s="19" t="str">
        <f t="shared" si="11"/>
        <v>Tinggi</v>
      </c>
      <c r="AQ38" s="4">
        <v>4</v>
      </c>
      <c r="AR38" s="4">
        <v>2</v>
      </c>
      <c r="AS38" s="4">
        <v>1</v>
      </c>
      <c r="AT38" s="7">
        <v>4</v>
      </c>
      <c r="AU38" s="7">
        <v>3</v>
      </c>
      <c r="AV38" s="7">
        <v>2</v>
      </c>
      <c r="AW38" s="7">
        <v>1</v>
      </c>
      <c r="AX38" s="21">
        <f t="shared" si="12"/>
        <v>17</v>
      </c>
      <c r="AY38" s="21">
        <f t="shared" si="13"/>
        <v>48.571428571428569</v>
      </c>
      <c r="AZ38" s="19" t="str">
        <f t="shared" si="14"/>
        <v>Sangat Rendah</v>
      </c>
      <c r="BA38" s="4">
        <v>2</v>
      </c>
      <c r="BB38" s="4">
        <v>4</v>
      </c>
      <c r="BC38" s="4">
        <v>3</v>
      </c>
      <c r="BD38" s="7">
        <v>5</v>
      </c>
      <c r="BE38" s="7">
        <v>4</v>
      </c>
      <c r="BF38" s="7">
        <v>4</v>
      </c>
      <c r="BG38" s="7">
        <v>2</v>
      </c>
      <c r="BH38" s="21">
        <f t="shared" si="15"/>
        <v>24</v>
      </c>
      <c r="BI38" s="21">
        <f t="shared" si="16"/>
        <v>68.571428571428569</v>
      </c>
      <c r="BJ38" s="19" t="str">
        <f t="shared" si="17"/>
        <v>Sedang</v>
      </c>
      <c r="BK38" s="32">
        <v>133</v>
      </c>
      <c r="BL38" s="32">
        <f t="shared" si="18"/>
        <v>68.205128205128204</v>
      </c>
      <c r="BM38" s="32" t="str">
        <f t="shared" si="19"/>
        <v>Sedang</v>
      </c>
    </row>
    <row r="39" spans="1:65" x14ac:dyDescent="0.25">
      <c r="A39" s="19">
        <v>36</v>
      </c>
      <c r="B39" s="19" t="s">
        <v>80</v>
      </c>
      <c r="C39" s="19">
        <v>1</v>
      </c>
      <c r="D39" s="19">
        <v>1</v>
      </c>
      <c r="E39" s="19">
        <v>14</v>
      </c>
      <c r="F39" s="4">
        <v>4</v>
      </c>
      <c r="G39" s="4">
        <v>5</v>
      </c>
      <c r="H39" s="4">
        <v>5</v>
      </c>
      <c r="I39" s="7">
        <v>4</v>
      </c>
      <c r="J39" s="7">
        <v>5</v>
      </c>
      <c r="K39" s="7">
        <v>5</v>
      </c>
      <c r="L39" s="7">
        <v>2</v>
      </c>
      <c r="M39" s="21">
        <f t="shared" si="0"/>
        <v>30</v>
      </c>
      <c r="N39" s="21">
        <f t="shared" si="1"/>
        <v>85.714285714285708</v>
      </c>
      <c r="O39" s="19" t="str">
        <f t="shared" si="2"/>
        <v>Sangat Tinggi</v>
      </c>
      <c r="P39" s="4">
        <v>5</v>
      </c>
      <c r="Q39" s="4">
        <v>5</v>
      </c>
      <c r="R39" s="4">
        <v>2</v>
      </c>
      <c r="S39" s="7">
        <v>3</v>
      </c>
      <c r="T39" s="7">
        <v>4</v>
      </c>
      <c r="U39" s="21">
        <f t="shared" si="3"/>
        <v>19</v>
      </c>
      <c r="V39" s="21">
        <f t="shared" si="4"/>
        <v>76</v>
      </c>
      <c r="W39" s="19" t="str">
        <f t="shared" si="5"/>
        <v>Tinggi</v>
      </c>
      <c r="X39" s="4">
        <v>3</v>
      </c>
      <c r="Y39" s="7">
        <v>2</v>
      </c>
      <c r="Z39" s="7">
        <v>4</v>
      </c>
      <c r="AA39" s="7">
        <v>5</v>
      </c>
      <c r="AB39" s="7">
        <v>5</v>
      </c>
      <c r="AC39" s="21">
        <f t="shared" si="6"/>
        <v>19</v>
      </c>
      <c r="AD39" s="21">
        <f t="shared" si="7"/>
        <v>76</v>
      </c>
      <c r="AE39" s="19" t="str">
        <f t="shared" si="8"/>
        <v>Tinggi</v>
      </c>
      <c r="AF39" s="4">
        <v>4</v>
      </c>
      <c r="AG39" s="4">
        <v>2</v>
      </c>
      <c r="AH39" s="4">
        <v>5</v>
      </c>
      <c r="AI39" s="4">
        <v>4</v>
      </c>
      <c r="AJ39" s="7">
        <v>4</v>
      </c>
      <c r="AK39" s="7">
        <v>5</v>
      </c>
      <c r="AL39" s="7">
        <v>3</v>
      </c>
      <c r="AM39" s="7">
        <v>1</v>
      </c>
      <c r="AN39" s="21">
        <f t="shared" si="9"/>
        <v>28</v>
      </c>
      <c r="AO39" s="21">
        <f t="shared" si="10"/>
        <v>70</v>
      </c>
      <c r="AP39" s="19" t="str">
        <f t="shared" si="11"/>
        <v>Sedang</v>
      </c>
      <c r="AQ39" s="4">
        <v>5</v>
      </c>
      <c r="AR39" s="4">
        <v>3</v>
      </c>
      <c r="AS39" s="4">
        <v>2</v>
      </c>
      <c r="AT39" s="7">
        <v>3</v>
      </c>
      <c r="AU39" s="7">
        <v>3</v>
      </c>
      <c r="AV39" s="7">
        <v>4</v>
      </c>
      <c r="AW39" s="7">
        <v>5</v>
      </c>
      <c r="AX39" s="21">
        <f t="shared" si="12"/>
        <v>25</v>
      </c>
      <c r="AY39" s="21">
        <f t="shared" si="13"/>
        <v>71.428571428571431</v>
      </c>
      <c r="AZ39" s="19" t="str">
        <f t="shared" si="14"/>
        <v>Sedang</v>
      </c>
      <c r="BA39" s="4">
        <v>4</v>
      </c>
      <c r="BB39" s="4">
        <v>5</v>
      </c>
      <c r="BC39" s="4">
        <v>3</v>
      </c>
      <c r="BD39" s="7">
        <v>5</v>
      </c>
      <c r="BE39" s="7">
        <v>2</v>
      </c>
      <c r="BF39" s="7">
        <v>5</v>
      </c>
      <c r="BG39" s="7">
        <v>5</v>
      </c>
      <c r="BH39" s="21">
        <f t="shared" si="15"/>
        <v>29</v>
      </c>
      <c r="BI39" s="21">
        <f t="shared" si="16"/>
        <v>82.857142857142861</v>
      </c>
      <c r="BJ39" s="19" t="str">
        <f t="shared" si="17"/>
        <v>Tinggi</v>
      </c>
      <c r="BK39" s="32">
        <v>150</v>
      </c>
      <c r="BL39" s="32">
        <f t="shared" si="18"/>
        <v>76.92307692307692</v>
      </c>
      <c r="BM39" s="32" t="str">
        <f t="shared" si="19"/>
        <v>Tinggi</v>
      </c>
    </row>
    <row r="40" spans="1:65" x14ac:dyDescent="0.25">
      <c r="A40" s="19">
        <v>37</v>
      </c>
      <c r="B40" s="19" t="s">
        <v>81</v>
      </c>
      <c r="C40" s="19">
        <v>1</v>
      </c>
      <c r="D40" s="19">
        <v>2</v>
      </c>
      <c r="E40" s="19">
        <v>19</v>
      </c>
      <c r="F40" s="4">
        <v>3</v>
      </c>
      <c r="G40" s="4">
        <v>4</v>
      </c>
      <c r="H40" s="4">
        <v>2</v>
      </c>
      <c r="I40" s="7">
        <v>3</v>
      </c>
      <c r="J40" s="7">
        <v>3</v>
      </c>
      <c r="K40" s="7">
        <v>5</v>
      </c>
      <c r="L40" s="7">
        <v>4</v>
      </c>
      <c r="M40" s="21">
        <f t="shared" si="0"/>
        <v>24</v>
      </c>
      <c r="N40" s="21">
        <f t="shared" si="1"/>
        <v>68.571428571428569</v>
      </c>
      <c r="O40" s="19" t="str">
        <f t="shared" si="2"/>
        <v>Sedang</v>
      </c>
      <c r="P40" s="4">
        <v>4</v>
      </c>
      <c r="Q40" s="4">
        <v>4</v>
      </c>
      <c r="R40" s="4">
        <v>3</v>
      </c>
      <c r="S40" s="7">
        <v>4</v>
      </c>
      <c r="T40" s="7">
        <v>4</v>
      </c>
      <c r="U40" s="21">
        <f t="shared" si="3"/>
        <v>19</v>
      </c>
      <c r="V40" s="21">
        <f t="shared" si="4"/>
        <v>76</v>
      </c>
      <c r="W40" s="19" t="str">
        <f t="shared" si="5"/>
        <v>Tinggi</v>
      </c>
      <c r="X40" s="4">
        <v>2</v>
      </c>
      <c r="Y40" s="7">
        <v>4</v>
      </c>
      <c r="Z40" s="7">
        <v>4</v>
      </c>
      <c r="AA40" s="7">
        <v>5</v>
      </c>
      <c r="AB40" s="7">
        <v>4</v>
      </c>
      <c r="AC40" s="21">
        <f t="shared" si="6"/>
        <v>19</v>
      </c>
      <c r="AD40" s="21">
        <f t="shared" si="7"/>
        <v>76</v>
      </c>
      <c r="AE40" s="19" t="str">
        <f t="shared" si="8"/>
        <v>Tinggi</v>
      </c>
      <c r="AF40" s="4">
        <v>2</v>
      </c>
      <c r="AG40" s="4">
        <v>3</v>
      </c>
      <c r="AH40" s="4">
        <v>5</v>
      </c>
      <c r="AI40" s="4">
        <v>5</v>
      </c>
      <c r="AJ40" s="7">
        <v>4</v>
      </c>
      <c r="AK40" s="7">
        <v>3</v>
      </c>
      <c r="AL40" s="7">
        <v>3</v>
      </c>
      <c r="AM40" s="7">
        <v>3</v>
      </c>
      <c r="AN40" s="21">
        <f t="shared" si="9"/>
        <v>28</v>
      </c>
      <c r="AO40" s="21">
        <f t="shared" si="10"/>
        <v>70</v>
      </c>
      <c r="AP40" s="19" t="str">
        <f t="shared" si="11"/>
        <v>Sedang</v>
      </c>
      <c r="AQ40" s="4">
        <v>5</v>
      </c>
      <c r="AR40" s="4">
        <v>5</v>
      </c>
      <c r="AS40" s="4">
        <v>3</v>
      </c>
      <c r="AT40" s="7">
        <v>4</v>
      </c>
      <c r="AU40" s="7">
        <v>5</v>
      </c>
      <c r="AV40" s="7">
        <v>3</v>
      </c>
      <c r="AW40" s="7">
        <v>4</v>
      </c>
      <c r="AX40" s="21">
        <f t="shared" si="12"/>
        <v>29</v>
      </c>
      <c r="AY40" s="21">
        <f t="shared" si="13"/>
        <v>82.857142857142861</v>
      </c>
      <c r="AZ40" s="19" t="str">
        <f t="shared" si="14"/>
        <v>Tinggi</v>
      </c>
      <c r="BA40" s="4">
        <v>2</v>
      </c>
      <c r="BB40" s="4">
        <v>4</v>
      </c>
      <c r="BC40" s="4">
        <v>3</v>
      </c>
      <c r="BD40" s="7">
        <v>3</v>
      </c>
      <c r="BE40" s="7">
        <v>5</v>
      </c>
      <c r="BF40" s="7">
        <v>5</v>
      </c>
      <c r="BG40" s="7">
        <v>5</v>
      </c>
      <c r="BH40" s="21">
        <f t="shared" si="15"/>
        <v>27</v>
      </c>
      <c r="BI40" s="21">
        <f t="shared" si="16"/>
        <v>77.142857142857139</v>
      </c>
      <c r="BJ40" s="19" t="str">
        <f t="shared" si="17"/>
        <v>Tinggi</v>
      </c>
      <c r="BK40" s="32">
        <v>146</v>
      </c>
      <c r="BL40" s="32">
        <f t="shared" si="18"/>
        <v>74.871794871794876</v>
      </c>
      <c r="BM40" s="32" t="str">
        <f t="shared" si="19"/>
        <v>Sedang</v>
      </c>
    </row>
    <row r="41" spans="1:65" x14ac:dyDescent="0.25">
      <c r="A41" s="19">
        <v>38</v>
      </c>
      <c r="B41" s="19" t="s">
        <v>82</v>
      </c>
      <c r="C41" s="19">
        <v>1</v>
      </c>
      <c r="D41" s="19">
        <v>2</v>
      </c>
      <c r="E41" s="19">
        <v>16</v>
      </c>
      <c r="F41" s="4">
        <v>5</v>
      </c>
      <c r="G41" s="4">
        <v>4</v>
      </c>
      <c r="H41" s="4">
        <v>4</v>
      </c>
      <c r="I41" s="7">
        <v>4</v>
      </c>
      <c r="J41" s="7">
        <v>4</v>
      </c>
      <c r="K41" s="7">
        <v>5</v>
      </c>
      <c r="L41" s="7">
        <v>3</v>
      </c>
      <c r="M41" s="21">
        <f t="shared" si="0"/>
        <v>29</v>
      </c>
      <c r="N41" s="21">
        <f t="shared" si="1"/>
        <v>82.857142857142861</v>
      </c>
      <c r="O41" s="19" t="str">
        <f t="shared" si="2"/>
        <v>Tinggi</v>
      </c>
      <c r="P41" s="4">
        <v>5</v>
      </c>
      <c r="Q41" s="4">
        <v>4</v>
      </c>
      <c r="R41" s="4">
        <v>5</v>
      </c>
      <c r="S41" s="7">
        <v>3</v>
      </c>
      <c r="T41" s="7">
        <v>3</v>
      </c>
      <c r="U41" s="21">
        <f t="shared" si="3"/>
        <v>20</v>
      </c>
      <c r="V41" s="21">
        <f t="shared" si="4"/>
        <v>80</v>
      </c>
      <c r="W41" s="19" t="str">
        <f t="shared" si="5"/>
        <v>Tinggi</v>
      </c>
      <c r="X41" s="4">
        <v>4</v>
      </c>
      <c r="Y41" s="7">
        <v>4</v>
      </c>
      <c r="Z41" s="7">
        <v>4</v>
      </c>
      <c r="AA41" s="7">
        <v>4</v>
      </c>
      <c r="AB41" s="7">
        <v>3</v>
      </c>
      <c r="AC41" s="21">
        <f t="shared" si="6"/>
        <v>19</v>
      </c>
      <c r="AD41" s="21">
        <f t="shared" si="7"/>
        <v>76</v>
      </c>
      <c r="AE41" s="19" t="str">
        <f t="shared" si="8"/>
        <v>Tinggi</v>
      </c>
      <c r="AF41" s="4">
        <v>4</v>
      </c>
      <c r="AG41" s="4">
        <v>5</v>
      </c>
      <c r="AH41" s="4">
        <v>5</v>
      </c>
      <c r="AI41" s="4">
        <v>4</v>
      </c>
      <c r="AJ41" s="7">
        <v>3</v>
      </c>
      <c r="AK41" s="7">
        <v>4</v>
      </c>
      <c r="AL41" s="7">
        <v>5</v>
      </c>
      <c r="AM41" s="7">
        <v>5</v>
      </c>
      <c r="AN41" s="21">
        <f t="shared" si="9"/>
        <v>35</v>
      </c>
      <c r="AO41" s="21">
        <f t="shared" si="10"/>
        <v>87.5</v>
      </c>
      <c r="AP41" s="19" t="str">
        <f t="shared" si="11"/>
        <v>Sangat Tinggi</v>
      </c>
      <c r="AQ41" s="4">
        <v>5</v>
      </c>
      <c r="AR41" s="4">
        <v>5</v>
      </c>
      <c r="AS41" s="4">
        <v>5</v>
      </c>
      <c r="AT41" s="7">
        <v>2</v>
      </c>
      <c r="AU41" s="7">
        <v>3</v>
      </c>
      <c r="AV41" s="7">
        <v>3</v>
      </c>
      <c r="AW41" s="7">
        <v>3</v>
      </c>
      <c r="AX41" s="21">
        <f t="shared" si="12"/>
        <v>26</v>
      </c>
      <c r="AY41" s="21">
        <f t="shared" si="13"/>
        <v>74.285714285714292</v>
      </c>
      <c r="AZ41" s="19" t="str">
        <f t="shared" si="14"/>
        <v>Sedang</v>
      </c>
      <c r="BA41" s="4">
        <v>4</v>
      </c>
      <c r="BB41" s="4">
        <v>4</v>
      </c>
      <c r="BC41" s="4">
        <v>5</v>
      </c>
      <c r="BD41" s="7">
        <v>4</v>
      </c>
      <c r="BE41" s="7">
        <v>4</v>
      </c>
      <c r="BF41" s="7">
        <v>5</v>
      </c>
      <c r="BG41" s="7">
        <v>4</v>
      </c>
      <c r="BH41" s="21">
        <f t="shared" si="15"/>
        <v>30</v>
      </c>
      <c r="BI41" s="21">
        <f t="shared" si="16"/>
        <v>85.714285714285708</v>
      </c>
      <c r="BJ41" s="19" t="str">
        <f t="shared" si="17"/>
        <v>Sangat Tinggi</v>
      </c>
      <c r="BK41" s="32">
        <v>159</v>
      </c>
      <c r="BL41" s="32">
        <f t="shared" si="18"/>
        <v>81.538461538461533</v>
      </c>
      <c r="BM41" s="32" t="str">
        <f t="shared" si="19"/>
        <v>Tinggi</v>
      </c>
    </row>
    <row r="42" spans="1:65" x14ac:dyDescent="0.25">
      <c r="A42" s="19">
        <v>39</v>
      </c>
      <c r="B42" s="19" t="s">
        <v>83</v>
      </c>
      <c r="C42" s="19">
        <v>1</v>
      </c>
      <c r="D42" s="19">
        <v>2</v>
      </c>
      <c r="E42" s="19">
        <v>17</v>
      </c>
      <c r="F42" s="4">
        <v>3</v>
      </c>
      <c r="G42" s="4">
        <v>3</v>
      </c>
      <c r="H42" s="4">
        <v>2</v>
      </c>
      <c r="I42" s="7">
        <v>3</v>
      </c>
      <c r="J42" s="7">
        <v>3</v>
      </c>
      <c r="K42" s="7">
        <v>5</v>
      </c>
      <c r="L42" s="7">
        <v>3</v>
      </c>
      <c r="M42" s="21">
        <f t="shared" si="0"/>
        <v>22</v>
      </c>
      <c r="N42" s="21">
        <f t="shared" si="1"/>
        <v>62.857142857142854</v>
      </c>
      <c r="O42" s="19" t="str">
        <f t="shared" si="2"/>
        <v>Sedang</v>
      </c>
      <c r="P42" s="4">
        <v>3</v>
      </c>
      <c r="Q42" s="4">
        <v>3</v>
      </c>
      <c r="R42" s="4">
        <v>1</v>
      </c>
      <c r="S42" s="7">
        <v>4</v>
      </c>
      <c r="T42" s="7">
        <v>3</v>
      </c>
      <c r="U42" s="21">
        <f t="shared" si="3"/>
        <v>14</v>
      </c>
      <c r="V42" s="21">
        <f t="shared" si="4"/>
        <v>56</v>
      </c>
      <c r="W42" s="19" t="str">
        <f t="shared" si="5"/>
        <v>Rendah</v>
      </c>
      <c r="X42" s="4">
        <v>2</v>
      </c>
      <c r="Y42" s="7">
        <v>3</v>
      </c>
      <c r="Z42" s="7">
        <v>1</v>
      </c>
      <c r="AA42" s="7">
        <v>4</v>
      </c>
      <c r="AB42" s="7">
        <v>3</v>
      </c>
      <c r="AC42" s="21">
        <f t="shared" si="6"/>
        <v>13</v>
      </c>
      <c r="AD42" s="21">
        <f t="shared" si="7"/>
        <v>52</v>
      </c>
      <c r="AE42" s="19" t="str">
        <f t="shared" si="8"/>
        <v>Sangat Rendah</v>
      </c>
      <c r="AF42" s="4">
        <v>3</v>
      </c>
      <c r="AG42" s="4">
        <v>2</v>
      </c>
      <c r="AH42" s="4">
        <v>3</v>
      </c>
      <c r="AI42" s="4">
        <v>3</v>
      </c>
      <c r="AJ42" s="7">
        <v>3</v>
      </c>
      <c r="AK42" s="7">
        <v>3</v>
      </c>
      <c r="AL42" s="7">
        <v>1</v>
      </c>
      <c r="AM42" s="7">
        <v>4</v>
      </c>
      <c r="AN42" s="21">
        <f t="shared" si="9"/>
        <v>22</v>
      </c>
      <c r="AO42" s="21">
        <f t="shared" si="10"/>
        <v>55</v>
      </c>
      <c r="AP42" s="19" t="str">
        <f t="shared" si="11"/>
        <v>Rendah</v>
      </c>
      <c r="AQ42" s="4">
        <v>3</v>
      </c>
      <c r="AR42" s="4">
        <v>2</v>
      </c>
      <c r="AS42" s="4">
        <v>2</v>
      </c>
      <c r="AT42" s="7">
        <v>4</v>
      </c>
      <c r="AU42" s="7">
        <v>3</v>
      </c>
      <c r="AV42" s="7">
        <v>3</v>
      </c>
      <c r="AW42" s="7">
        <v>4</v>
      </c>
      <c r="AX42" s="21">
        <f t="shared" si="12"/>
        <v>21</v>
      </c>
      <c r="AY42" s="21">
        <f t="shared" si="13"/>
        <v>60</v>
      </c>
      <c r="AZ42" s="19" t="str">
        <f t="shared" si="14"/>
        <v>Sedang</v>
      </c>
      <c r="BA42" s="4">
        <v>3</v>
      </c>
      <c r="BB42" s="4">
        <v>2</v>
      </c>
      <c r="BC42" s="4">
        <v>2</v>
      </c>
      <c r="BD42" s="7">
        <v>5</v>
      </c>
      <c r="BE42" s="7">
        <v>3</v>
      </c>
      <c r="BF42" s="7">
        <v>5</v>
      </c>
      <c r="BG42" s="7">
        <v>5</v>
      </c>
      <c r="BH42" s="21">
        <f t="shared" si="15"/>
        <v>25</v>
      </c>
      <c r="BI42" s="21">
        <f t="shared" si="16"/>
        <v>71.428571428571431</v>
      </c>
      <c r="BJ42" s="19" t="str">
        <f t="shared" si="17"/>
        <v>Sedang</v>
      </c>
      <c r="BK42" s="32">
        <v>117</v>
      </c>
      <c r="BL42" s="32">
        <f t="shared" si="18"/>
        <v>60</v>
      </c>
      <c r="BM42" s="32" t="str">
        <f t="shared" si="19"/>
        <v>Sedang</v>
      </c>
    </row>
    <row r="43" spans="1:65" x14ac:dyDescent="0.25">
      <c r="A43" s="19">
        <v>40</v>
      </c>
      <c r="B43" s="19" t="s">
        <v>84</v>
      </c>
      <c r="C43" s="19">
        <v>1</v>
      </c>
      <c r="D43" s="19">
        <v>2</v>
      </c>
      <c r="E43" s="19">
        <v>16</v>
      </c>
      <c r="F43" s="4">
        <v>3</v>
      </c>
      <c r="G43" s="4">
        <v>4</v>
      </c>
      <c r="H43" s="4">
        <v>4</v>
      </c>
      <c r="I43" s="7">
        <v>4</v>
      </c>
      <c r="J43" s="7">
        <v>4</v>
      </c>
      <c r="K43" s="7">
        <v>5</v>
      </c>
      <c r="L43" s="7">
        <v>3</v>
      </c>
      <c r="M43" s="21">
        <f t="shared" si="0"/>
        <v>27</v>
      </c>
      <c r="N43" s="21">
        <f t="shared" si="1"/>
        <v>77.142857142857139</v>
      </c>
      <c r="O43" s="19" t="str">
        <f t="shared" si="2"/>
        <v>Tinggi</v>
      </c>
      <c r="P43" s="4">
        <v>5</v>
      </c>
      <c r="Q43" s="4">
        <v>4</v>
      </c>
      <c r="R43" s="4">
        <v>5</v>
      </c>
      <c r="S43" s="7">
        <v>3</v>
      </c>
      <c r="T43" s="7">
        <v>3</v>
      </c>
      <c r="U43" s="21">
        <f t="shared" si="3"/>
        <v>20</v>
      </c>
      <c r="V43" s="21">
        <f t="shared" si="4"/>
        <v>80</v>
      </c>
      <c r="W43" s="19" t="str">
        <f t="shared" si="5"/>
        <v>Tinggi</v>
      </c>
      <c r="X43" s="4">
        <v>4</v>
      </c>
      <c r="Y43" s="7">
        <v>4</v>
      </c>
      <c r="Z43" s="7">
        <v>4</v>
      </c>
      <c r="AA43" s="7">
        <v>4</v>
      </c>
      <c r="AB43" s="7">
        <v>3</v>
      </c>
      <c r="AC43" s="21">
        <f t="shared" si="6"/>
        <v>19</v>
      </c>
      <c r="AD43" s="21">
        <f t="shared" si="7"/>
        <v>76</v>
      </c>
      <c r="AE43" s="19" t="str">
        <f t="shared" si="8"/>
        <v>Tinggi</v>
      </c>
      <c r="AF43" s="4">
        <v>4</v>
      </c>
      <c r="AG43" s="4">
        <v>5</v>
      </c>
      <c r="AH43" s="4">
        <v>4</v>
      </c>
      <c r="AI43" s="4">
        <v>3</v>
      </c>
      <c r="AJ43" s="7">
        <v>4</v>
      </c>
      <c r="AK43" s="7">
        <v>5</v>
      </c>
      <c r="AL43" s="7">
        <v>5</v>
      </c>
      <c r="AM43" s="7">
        <v>1</v>
      </c>
      <c r="AN43" s="21">
        <f t="shared" si="9"/>
        <v>31</v>
      </c>
      <c r="AO43" s="21">
        <f t="shared" si="10"/>
        <v>77.5</v>
      </c>
      <c r="AP43" s="19" t="str">
        <f t="shared" si="11"/>
        <v>Tinggi</v>
      </c>
      <c r="AQ43" s="4">
        <v>5</v>
      </c>
      <c r="AR43" s="4">
        <v>5</v>
      </c>
      <c r="AS43" s="4">
        <v>4</v>
      </c>
      <c r="AT43" s="7">
        <v>3</v>
      </c>
      <c r="AU43" s="7">
        <v>3</v>
      </c>
      <c r="AV43" s="7">
        <v>3</v>
      </c>
      <c r="AW43" s="7">
        <v>3</v>
      </c>
      <c r="AX43" s="21">
        <f t="shared" si="12"/>
        <v>26</v>
      </c>
      <c r="AY43" s="21">
        <f t="shared" si="13"/>
        <v>74.285714285714292</v>
      </c>
      <c r="AZ43" s="19" t="str">
        <f t="shared" si="14"/>
        <v>Sedang</v>
      </c>
      <c r="BA43" s="4">
        <v>4</v>
      </c>
      <c r="BB43" s="4">
        <v>4</v>
      </c>
      <c r="BC43" s="4">
        <v>5</v>
      </c>
      <c r="BD43" s="7">
        <v>4</v>
      </c>
      <c r="BE43" s="7">
        <v>4</v>
      </c>
      <c r="BF43" s="7">
        <v>5</v>
      </c>
      <c r="BG43" s="7">
        <v>4</v>
      </c>
      <c r="BH43" s="21">
        <f t="shared" si="15"/>
        <v>30</v>
      </c>
      <c r="BI43" s="21">
        <f t="shared" si="16"/>
        <v>85.714285714285708</v>
      </c>
      <c r="BJ43" s="19" t="str">
        <f t="shared" si="17"/>
        <v>Sangat Tinggi</v>
      </c>
      <c r="BK43" s="32">
        <v>153</v>
      </c>
      <c r="BL43" s="32">
        <f t="shared" si="18"/>
        <v>78.461538461538467</v>
      </c>
      <c r="BM43" s="32" t="str">
        <f t="shared" si="19"/>
        <v>Tinggi</v>
      </c>
    </row>
    <row r="44" spans="1:65" x14ac:dyDescent="0.25">
      <c r="A44" s="23"/>
      <c r="B44" s="23"/>
      <c r="C44" s="23"/>
      <c r="D44" s="23"/>
      <c r="E44" s="23"/>
      <c r="F44" s="43" t="s">
        <v>109</v>
      </c>
      <c r="G44" s="44"/>
      <c r="H44" s="44"/>
      <c r="I44" s="44"/>
      <c r="J44" s="44"/>
      <c r="K44" s="44"/>
      <c r="L44" s="45"/>
      <c r="M44" s="23">
        <f>AVERAGE(M4:M43)</f>
        <v>26.95</v>
      </c>
      <c r="N44" s="23">
        <f>AVERAGE(N4:N43)</f>
        <v>76.999999999999986</v>
      </c>
      <c r="O44" s="25" t="str">
        <f>IF(N44&lt;54,"Sangat Rendah",IF(N44&lt;59,"Rendah",IF(N44&lt;75,"Sedang",IF(N44&lt;85,"Tinggi",IF(N44&lt;100,"Sangat Tinggi")))))</f>
        <v>Tinggi</v>
      </c>
      <c r="P44" s="38" t="s">
        <v>109</v>
      </c>
      <c r="Q44" s="38"/>
      <c r="R44" s="38"/>
      <c r="S44" s="38"/>
      <c r="T44" s="38"/>
      <c r="U44" s="23">
        <f>AVERAGE(U4:U43)</f>
        <v>18.625</v>
      </c>
      <c r="V44" s="24">
        <f>AVERAGE(V4:V43)</f>
        <v>74.5</v>
      </c>
      <c r="W44" s="25" t="str">
        <f t="shared" si="5"/>
        <v>Sedang</v>
      </c>
      <c r="X44" s="38" t="s">
        <v>109</v>
      </c>
      <c r="Y44" s="38"/>
      <c r="Z44" s="38"/>
      <c r="AA44" s="38"/>
      <c r="AB44" s="38"/>
      <c r="AC44" s="26">
        <f>AVERAGE(AC4:AC43)</f>
        <v>18.100000000000001</v>
      </c>
      <c r="AD44" s="27">
        <f>AVERAGE(AD4:AD43)</f>
        <v>72.400000000000006</v>
      </c>
      <c r="AE44" s="19" t="str">
        <f t="shared" si="8"/>
        <v>Sedang</v>
      </c>
      <c r="AF44" s="43" t="s">
        <v>109</v>
      </c>
      <c r="AG44" s="44"/>
      <c r="AH44" s="44"/>
      <c r="AI44" s="44"/>
      <c r="AJ44" s="44"/>
      <c r="AK44" s="44"/>
      <c r="AL44" s="44"/>
      <c r="AM44" s="45"/>
      <c r="AN44" s="19">
        <f>AVERAGE(AN4:AN43)</f>
        <v>29.625</v>
      </c>
      <c r="AO44" s="31">
        <f>AVERAGE(AO4:AO43)</f>
        <v>74.0625</v>
      </c>
      <c r="AP44" s="19" t="str">
        <f>IF(AO44&lt;54,"Sangat Rendah",IF(AO44&lt;59,"Rendah",IF(AO44&lt;75,"Sedang",IF(AO44&lt;85,"Tinggi",IF(AO44&lt;100,"Sangat Tinggi")))))</f>
        <v>Sedang</v>
      </c>
      <c r="AQ44" s="43" t="s">
        <v>109</v>
      </c>
      <c r="AR44" s="44"/>
      <c r="AS44" s="44"/>
      <c r="AT44" s="44"/>
      <c r="AU44" s="44"/>
      <c r="AV44" s="44"/>
      <c r="AW44" s="45"/>
      <c r="AX44" s="26">
        <f>AVERAGE(AX4:AX43)</f>
        <v>23.4</v>
      </c>
      <c r="AY44" s="27">
        <f>AVERAGE(AY4:AY43)</f>
        <v>66.857142857142847</v>
      </c>
      <c r="AZ44" s="19" t="str">
        <f>IF(AY44&lt;54,"Sangat Rendah",IF(AY44&lt;59,"Rendah",IF(AY44&lt;75,"Sedang",IF(AY44&lt;85,"Tinggi",IF(AY44&lt;100,"Sangat Tinggi")))))</f>
        <v>Sedang</v>
      </c>
      <c r="BA44" s="43" t="s">
        <v>109</v>
      </c>
      <c r="BB44" s="44"/>
      <c r="BC44" s="44"/>
      <c r="BD44" s="44"/>
      <c r="BE44" s="44"/>
      <c r="BF44" s="44"/>
      <c r="BG44" s="45"/>
      <c r="BH44" s="28">
        <f>AVERAGE(BH4:BH43)</f>
        <v>26.524999999999999</v>
      </c>
      <c r="BI44" s="28">
        <f>AVERAGE(BI4:BI43)</f>
        <v>75.785714285714278</v>
      </c>
      <c r="BJ44" s="19" t="str">
        <f t="shared" si="17"/>
        <v>Tinggi</v>
      </c>
      <c r="BK44" s="34">
        <f>AVERAGE(BK4:BK43)</f>
        <v>143.22499999999999</v>
      </c>
      <c r="BL44" s="34">
        <f>AVERAGE(BL4:BL43)</f>
        <v>73.448717948717956</v>
      </c>
      <c r="BM44" s="34" t="str">
        <f t="shared" si="19"/>
        <v>Sedang</v>
      </c>
    </row>
    <row r="45" spans="1:65" x14ac:dyDescent="0.25">
      <c r="F45" s="38" t="s">
        <v>110</v>
      </c>
      <c r="G45" s="38"/>
      <c r="H45" s="38"/>
      <c r="I45" s="38"/>
      <c r="J45" s="38"/>
      <c r="K45" s="38"/>
      <c r="L45" s="38"/>
      <c r="M45" s="23">
        <f>STDEV(M4:M43)</f>
        <v>3.5802162948554876</v>
      </c>
      <c r="P45" s="38" t="s">
        <v>110</v>
      </c>
      <c r="Q45" s="38"/>
      <c r="R45" s="38"/>
      <c r="S45" s="38"/>
      <c r="T45" s="38"/>
      <c r="U45" s="23">
        <f>STDEV(U4:U43)</f>
        <v>2.4039230756923473</v>
      </c>
      <c r="X45" s="38" t="s">
        <v>110</v>
      </c>
      <c r="Y45" s="38"/>
      <c r="Z45" s="38"/>
      <c r="AA45" s="38"/>
      <c r="AB45" s="38"/>
      <c r="AC45" s="23">
        <f>STDEV(AC4:AC43)</f>
        <v>4.2895221179054444</v>
      </c>
      <c r="AF45" s="43" t="s">
        <v>110</v>
      </c>
      <c r="AG45" s="44"/>
      <c r="AH45" s="44"/>
      <c r="AI45" s="44"/>
      <c r="AJ45" s="44"/>
      <c r="AK45" s="44"/>
      <c r="AL45" s="44"/>
      <c r="AM45" s="45"/>
      <c r="AN45" s="23">
        <f>STDEV(AN4:AN43)</f>
        <v>5.3430400450564584</v>
      </c>
      <c r="AQ45" s="43" t="s">
        <v>110</v>
      </c>
      <c r="AR45" s="44"/>
      <c r="AS45" s="44"/>
      <c r="AT45" s="44"/>
      <c r="AU45" s="44"/>
      <c r="AV45" s="44"/>
      <c r="AW45" s="45"/>
      <c r="AX45" s="23">
        <f>STDEV(AX4:AX43)</f>
        <v>3.7265506151372008</v>
      </c>
      <c r="BA45" s="43" t="s">
        <v>112</v>
      </c>
      <c r="BB45" s="44"/>
      <c r="BC45" s="44"/>
      <c r="BD45" s="44"/>
      <c r="BE45" s="44"/>
      <c r="BF45" s="44"/>
      <c r="BG45" s="45"/>
      <c r="BH45" s="30">
        <f>STDEV(BH4:BH43)</f>
        <v>3.8894169360669042</v>
      </c>
      <c r="BI45" s="29"/>
      <c r="BJ45" s="29"/>
      <c r="BK45" s="35">
        <f>STDEV(BK4:BK43)</f>
        <v>18.527163010854323</v>
      </c>
      <c r="BL45" s="36"/>
      <c r="BM45" s="36"/>
    </row>
  </sheetData>
  <mergeCells count="41">
    <mergeCell ref="X45:AB45"/>
    <mergeCell ref="AF44:AM44"/>
    <mergeCell ref="AF45:AM45"/>
    <mergeCell ref="AQ44:AW44"/>
    <mergeCell ref="AQ45:AW45"/>
    <mergeCell ref="BA44:BG44"/>
    <mergeCell ref="BA45:BG45"/>
    <mergeCell ref="AY2:AY3"/>
    <mergeCell ref="AZ2:AZ3"/>
    <mergeCell ref="BH2:BH3"/>
    <mergeCell ref="X44:AB44"/>
    <mergeCell ref="AD2:AD3"/>
    <mergeCell ref="AE2:AE3"/>
    <mergeCell ref="AN2:AN3"/>
    <mergeCell ref="AO2:AO3"/>
    <mergeCell ref="X2:AB2"/>
    <mergeCell ref="AF2:AM2"/>
    <mergeCell ref="AC2:AC3"/>
    <mergeCell ref="F44:L44"/>
    <mergeCell ref="F45:L45"/>
    <mergeCell ref="U2:U3"/>
    <mergeCell ref="V2:V3"/>
    <mergeCell ref="W2:W3"/>
    <mergeCell ref="P44:T44"/>
    <mergeCell ref="P45:T45"/>
    <mergeCell ref="F2:L2"/>
    <mergeCell ref="P2:T2"/>
    <mergeCell ref="M2:M3"/>
    <mergeCell ref="N2:N3"/>
    <mergeCell ref="O2:O3"/>
    <mergeCell ref="BK2:BK3"/>
    <mergeCell ref="BL2:BL3"/>
    <mergeCell ref="BM2:BM3"/>
    <mergeCell ref="A1:BM1"/>
    <mergeCell ref="A2:E2"/>
    <mergeCell ref="BI2:BI3"/>
    <mergeCell ref="BJ2:BJ3"/>
    <mergeCell ref="AP2:AP3"/>
    <mergeCell ref="AX2:AX3"/>
    <mergeCell ref="AQ2:AW2"/>
    <mergeCell ref="BA2:B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Variabel</vt:lpstr>
      <vt:lpstr>Indikator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2021-08-30T16:51:44Z</dcterms:created>
  <dcterms:modified xsi:type="dcterms:W3CDTF">2022-03-18T15:47:35Z</dcterms:modified>
</cp:coreProperties>
</file>